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Daedata\mrf$\FE Capital\03 Application Process\SfL R2\07_Applications and evaluation\02_Stage 1 validation, evaluation and moderation\Feedback\"/>
    </mc:Choice>
  </mc:AlternateContent>
  <xr:revisionPtr revIDLastSave="0" documentId="8_{827517D6-551B-4893-9630-0432AD5DC90C}" xr6:coauthVersionLast="31" xr6:coauthVersionMax="31" xr10:uidLastSave="{00000000-0000-0000-0000-000000000000}"/>
  <bookViews>
    <workbookView xWindow="0" yWindow="0" windowWidth="19440" windowHeight="7755" tabRatio="842" activeTab="1" xr2:uid="{00000000-000D-0000-FFFF-FFFF00000000}"/>
  </bookViews>
  <sheets>
    <sheet name="Cover sheet" sheetId="10" r:id="rId1"/>
    <sheet name="1. Guidance notes" sheetId="15" r:id="rId2"/>
    <sheet name="2. Application details" sheetId="12" r:id="rId3"/>
    <sheet name="3. Cost summary" sheetId="9" r:id="rId4"/>
    <sheet name="4. New Build Works estimate" sheetId="8" r:id="rId5"/>
    <sheet name="5. Refurb Works estimate" sheetId="14" r:id="rId6"/>
    <sheet name="6. Terms of reference" sheetId="16" r:id="rId7"/>
  </sheets>
  <definedNames>
    <definedName name="_xlnm.Print_Area" localSheetId="1">'1. Guidance notes'!$A$1:$H$192</definedName>
    <definedName name="_xlnm.Print_Area" localSheetId="2">'2. Application details'!$A$1:$H$27</definedName>
    <definedName name="_xlnm.Print_Area" localSheetId="3">'3. Cost summary'!$A$1:$M$43</definedName>
    <definedName name="_xlnm.Print_Area" localSheetId="4">'4. New Build Works estimate'!$A$1:$M$139</definedName>
    <definedName name="_xlnm.Print_Area" localSheetId="5">'5. Refurb Works estimate'!$A$1:$M$139</definedName>
    <definedName name="_xlnm.Print_Area" localSheetId="6">'6. Terms of reference'!$A$1:$M$36</definedName>
    <definedName name="_xlnm.Print_Area" localSheetId="0">'Cover sheet'!$A$1:$F$29</definedName>
    <definedName name="_xlnm.Print_Titles" localSheetId="1">'1. Guidance notes'!$1:$5</definedName>
    <definedName name="_xlnm.Print_Titles" localSheetId="4">'4. New Build Works estimate'!$1:$5</definedName>
    <definedName name="_xlnm.Print_Titles" localSheetId="5">'5. Refurb Works estimate'!$1:$5</definedName>
    <definedName name="_xlnm.Print_Titles" localSheetId="6">'6. Terms of reference'!$1:$5</definedName>
  </definedNames>
  <calcPr calcId="179017"/>
</workbook>
</file>

<file path=xl/calcChain.xml><?xml version="1.0" encoding="utf-8"?>
<calcChain xmlns="http://schemas.openxmlformats.org/spreadsheetml/2006/main">
  <c r="G3" i="12" l="1"/>
  <c r="L3" i="8" l="1"/>
  <c r="F128" i="8" l="1"/>
  <c r="F128" i="14"/>
  <c r="H32" i="9" l="1"/>
  <c r="H33" i="9"/>
  <c r="H34" i="9" s="1"/>
  <c r="D127" i="14"/>
  <c r="J127" i="14"/>
  <c r="J128" i="14" s="1"/>
  <c r="D127" i="8"/>
  <c r="J127" i="8"/>
  <c r="J128" i="8" s="1"/>
  <c r="F33" i="9"/>
  <c r="J33" i="9" s="1"/>
  <c r="J34" i="9" s="1"/>
  <c r="F32" i="9"/>
  <c r="F34" i="9"/>
  <c r="B11" i="15" l="1"/>
  <c r="B14" i="15" s="1"/>
  <c r="B17" i="15" s="1"/>
  <c r="B20" i="15" s="1"/>
  <c r="B26" i="15" s="1"/>
  <c r="B39" i="15" s="1"/>
  <c r="B73" i="15" s="1"/>
  <c r="B76" i="15" s="1"/>
  <c r="B101" i="15" s="1"/>
  <c r="J103" i="8" l="1"/>
  <c r="J104" i="14"/>
  <c r="J103" i="14"/>
  <c r="F121" i="14"/>
  <c r="F121" i="8"/>
  <c r="F105" i="8"/>
  <c r="F91" i="8"/>
  <c r="F74" i="8"/>
  <c r="F67" i="8"/>
  <c r="F60" i="8"/>
  <c r="F56" i="8"/>
  <c r="F52" i="8"/>
  <c r="F35" i="8"/>
  <c r="F31" i="8"/>
  <c r="F25" i="8"/>
  <c r="F14" i="8"/>
  <c r="F10" i="8"/>
  <c r="F10" i="14"/>
  <c r="L3" i="16"/>
  <c r="D98" i="15"/>
  <c r="D99" i="15" s="1"/>
  <c r="D93" i="15"/>
  <c r="D94" i="15" s="1"/>
  <c r="F69" i="8" l="1"/>
  <c r="F76" i="8" s="1"/>
  <c r="F107" i="8" s="1"/>
  <c r="B95" i="8"/>
  <c r="B96" i="8" s="1"/>
  <c r="B97" i="8" s="1"/>
  <c r="B98" i="8" s="1"/>
  <c r="B99" i="8" s="1"/>
  <c r="B100" i="8" s="1"/>
  <c r="B101" i="8" s="1"/>
  <c r="B102" i="8" s="1"/>
  <c r="B80" i="8"/>
  <c r="B81" i="8" s="1"/>
  <c r="B82" i="8" s="1"/>
  <c r="B83" i="8" s="1"/>
  <c r="B84" i="8" s="1"/>
  <c r="B85" i="8" s="1"/>
  <c r="B86" i="8" s="1"/>
  <c r="B87" i="8" s="1"/>
  <c r="F105" i="14"/>
  <c r="H24" i="9" s="1"/>
  <c r="J95" i="14"/>
  <c r="J96" i="14"/>
  <c r="J97" i="14"/>
  <c r="J98" i="14"/>
  <c r="J99" i="14"/>
  <c r="J100" i="14"/>
  <c r="J101" i="14"/>
  <c r="J102" i="14"/>
  <c r="B95" i="14"/>
  <c r="B96" i="14" s="1"/>
  <c r="B97" i="14" s="1"/>
  <c r="B98" i="14" s="1"/>
  <c r="B99" i="14" s="1"/>
  <c r="B100" i="14" s="1"/>
  <c r="B101" i="14" s="1"/>
  <c r="B102" i="14" s="1"/>
  <c r="B80" i="14"/>
  <c r="B81" i="14" s="1"/>
  <c r="B82" i="14" s="1"/>
  <c r="B83" i="14" s="1"/>
  <c r="B84" i="14" s="1"/>
  <c r="B85" i="14" s="1"/>
  <c r="B86" i="14" s="1"/>
  <c r="B87" i="14" s="1"/>
  <c r="L3" i="9" l="1"/>
  <c r="D26" i="12" l="1"/>
  <c r="L3" i="14" l="1"/>
  <c r="G20" i="12" l="1"/>
  <c r="G18" i="12"/>
  <c r="J94" i="14"/>
  <c r="J105" i="14" s="1"/>
  <c r="F67" i="14"/>
  <c r="H15" i="9" s="1"/>
  <c r="J66" i="14"/>
  <c r="J65" i="14"/>
  <c r="J64" i="14"/>
  <c r="J63" i="14"/>
  <c r="F60" i="14"/>
  <c r="H14" i="9" s="1"/>
  <c r="J60" i="14"/>
  <c r="F56" i="14"/>
  <c r="H13" i="9" s="1"/>
  <c r="J55" i="14"/>
  <c r="J56" i="14" s="1"/>
  <c r="F52" i="14"/>
  <c r="J51" i="14"/>
  <c r="J50" i="14"/>
  <c r="J49" i="14"/>
  <c r="J48" i="14"/>
  <c r="J47" i="14"/>
  <c r="B47" i="14"/>
  <c r="J46" i="14"/>
  <c r="J45" i="14"/>
  <c r="J44" i="14"/>
  <c r="J43" i="14"/>
  <c r="J42" i="14"/>
  <c r="J41" i="14"/>
  <c r="J40" i="14"/>
  <c r="J39" i="14"/>
  <c r="J38" i="14"/>
  <c r="B38" i="14"/>
  <c r="B39" i="14" s="1"/>
  <c r="B40" i="14" s="1"/>
  <c r="B41" i="14" s="1"/>
  <c r="B42" i="14" s="1"/>
  <c r="B43" i="14" s="1"/>
  <c r="B44" i="14" s="1"/>
  <c r="B45" i="14" s="1"/>
  <c r="B46" i="14" s="1"/>
  <c r="F35" i="14"/>
  <c r="H11" i="9" s="1"/>
  <c r="J34" i="14"/>
  <c r="J35" i="14" s="1"/>
  <c r="F31" i="14"/>
  <c r="H10" i="9" s="1"/>
  <c r="J30" i="14"/>
  <c r="J29" i="14"/>
  <c r="J28" i="14"/>
  <c r="F25" i="14"/>
  <c r="H9" i="9" s="1"/>
  <c r="J24" i="14"/>
  <c r="J23" i="14"/>
  <c r="J22" i="14"/>
  <c r="J21" i="14"/>
  <c r="J20" i="14"/>
  <c r="J19" i="14"/>
  <c r="J18" i="14"/>
  <c r="J17" i="14"/>
  <c r="F14" i="14"/>
  <c r="H8" i="9" s="1"/>
  <c r="J13" i="14"/>
  <c r="J14" i="14" s="1"/>
  <c r="H7" i="9"/>
  <c r="J9" i="14"/>
  <c r="J10" i="14" s="1"/>
  <c r="J66" i="8"/>
  <c r="J65" i="8"/>
  <c r="J64" i="8"/>
  <c r="J63" i="8"/>
  <c r="J55" i="8"/>
  <c r="J51" i="8"/>
  <c r="J50" i="8"/>
  <c r="J49" i="8"/>
  <c r="J48" i="8"/>
  <c r="J47" i="8"/>
  <c r="J46" i="8"/>
  <c r="J45" i="8"/>
  <c r="J44" i="8"/>
  <c r="J43" i="8"/>
  <c r="J42" i="8"/>
  <c r="J41" i="8"/>
  <c r="J40" i="8"/>
  <c r="J39" i="8"/>
  <c r="J38" i="8"/>
  <c r="J34" i="8"/>
  <c r="J30" i="8"/>
  <c r="J29" i="8"/>
  <c r="J28" i="8"/>
  <c r="J24" i="8"/>
  <c r="J23" i="8"/>
  <c r="J22" i="8"/>
  <c r="J21" i="8"/>
  <c r="J20" i="8"/>
  <c r="J19" i="8"/>
  <c r="J18" i="8"/>
  <c r="J17" i="8"/>
  <c r="J13" i="8"/>
  <c r="J9" i="8"/>
  <c r="G2" i="12"/>
  <c r="L2" i="8" l="1"/>
  <c r="L2" i="16"/>
  <c r="F69" i="14"/>
  <c r="L2" i="9"/>
  <c r="L2" i="14"/>
  <c r="G2" i="15"/>
  <c r="G22" i="12"/>
  <c r="J52" i="14"/>
  <c r="J31" i="14"/>
  <c r="H12" i="9"/>
  <c r="J25" i="14"/>
  <c r="J67" i="14"/>
  <c r="J69" i="14" l="1"/>
  <c r="J110" i="14" l="1"/>
  <c r="F114" i="14"/>
  <c r="J113" i="14"/>
  <c r="J112" i="14"/>
  <c r="J111" i="14"/>
  <c r="H25" i="9" l="1"/>
  <c r="J114" i="14"/>
  <c r="J120" i="14" l="1"/>
  <c r="J119" i="14"/>
  <c r="J121" i="14" s="1"/>
  <c r="H26" i="9" l="1"/>
  <c r="C10" i="10" l="1"/>
  <c r="C9" i="10"/>
  <c r="F14" i="9"/>
  <c r="J14" i="9" s="1"/>
  <c r="F13" i="9"/>
  <c r="J13" i="9" s="1"/>
  <c r="F12" i="9"/>
  <c r="J12" i="9" s="1"/>
  <c r="F11" i="9"/>
  <c r="J11" i="9" s="1"/>
  <c r="F10" i="9"/>
  <c r="J10" i="9" s="1"/>
  <c r="F9" i="9"/>
  <c r="J9" i="9" s="1"/>
  <c r="F8" i="9"/>
  <c r="J8" i="9" s="1"/>
  <c r="F7" i="9"/>
  <c r="J7" i="9" s="1"/>
  <c r="F15" i="9" l="1"/>
  <c r="B47" i="8"/>
  <c r="B38" i="8"/>
  <c r="B39" i="8" s="1"/>
  <c r="B40" i="8" s="1"/>
  <c r="B41" i="8" s="1"/>
  <c r="B42" i="8" s="1"/>
  <c r="B43" i="8" s="1"/>
  <c r="B44" i="8" s="1"/>
  <c r="B45" i="8" s="1"/>
  <c r="B46" i="8" s="1"/>
  <c r="D72" i="8" l="1"/>
  <c r="J15" i="9"/>
  <c r="D73" i="8" l="1"/>
  <c r="F17" i="9" l="1"/>
  <c r="J73" i="8"/>
  <c r="J120" i="8"/>
  <c r="J31" i="8" l="1"/>
  <c r="J52" i="8"/>
  <c r="J67" i="8"/>
  <c r="J56" i="8"/>
  <c r="J10" i="8"/>
  <c r="J35" i="8"/>
  <c r="J60" i="8"/>
  <c r="J14" i="8"/>
  <c r="J25" i="8"/>
  <c r="J69" i="8" l="1"/>
  <c r="J119" i="8"/>
  <c r="J121" i="8" s="1"/>
  <c r="F26" i="9"/>
  <c r="J26" i="9" l="1"/>
  <c r="F16" i="9" l="1"/>
  <c r="F18" i="9" s="1"/>
  <c r="J72" i="8"/>
  <c r="J74" i="8" s="1"/>
  <c r="J76" i="8" s="1"/>
  <c r="J102" i="8" l="1"/>
  <c r="J98" i="8"/>
  <c r="J87" i="8"/>
  <c r="J83" i="8"/>
  <c r="J101" i="8"/>
  <c r="J97" i="8"/>
  <c r="J90" i="8"/>
  <c r="J86" i="8"/>
  <c r="J82" i="8"/>
  <c r="J100" i="8"/>
  <c r="J96" i="8"/>
  <c r="J89" i="8"/>
  <c r="J85" i="8"/>
  <c r="J81" i="8"/>
  <c r="J104" i="8"/>
  <c r="J99" i="8"/>
  <c r="J95" i="8"/>
  <c r="J88" i="8"/>
  <c r="J84" i="8"/>
  <c r="J80" i="8"/>
  <c r="F20" i="9"/>
  <c r="F24" i="9" l="1"/>
  <c r="J24" i="9" s="1"/>
  <c r="J94" i="8"/>
  <c r="J105" i="8" s="1"/>
  <c r="J79" i="8"/>
  <c r="J91" i="8" s="1"/>
  <c r="J107" i="8" l="1"/>
  <c r="F23" i="9"/>
  <c r="J112" i="8" l="1"/>
  <c r="J111" i="8"/>
  <c r="J113" i="8"/>
  <c r="D110" i="8" l="1"/>
  <c r="F114" i="8"/>
  <c r="F116" i="8" s="1"/>
  <c r="F123" i="8" s="1"/>
  <c r="D113" i="8"/>
  <c r="D112" i="8"/>
  <c r="D111" i="8"/>
  <c r="J110" i="8"/>
  <c r="J114" i="8" s="1"/>
  <c r="J116" i="8" s="1"/>
  <c r="J123" i="8" s="1"/>
  <c r="F25" i="9" l="1"/>
  <c r="J72" i="14"/>
  <c r="H16" i="9"/>
  <c r="J16" i="9" s="1"/>
  <c r="D16" i="9" s="1"/>
  <c r="D72" i="14"/>
  <c r="J73" i="14"/>
  <c r="H17" i="9"/>
  <c r="D73" i="14"/>
  <c r="F74" i="14"/>
  <c r="D120" i="8" l="1"/>
  <c r="D119" i="8"/>
  <c r="F130" i="8"/>
  <c r="H127" i="8" s="1"/>
  <c r="H128" i="8" s="1"/>
  <c r="J25" i="9"/>
  <c r="F27" i="9"/>
  <c r="F29" i="9" s="1"/>
  <c r="F76" i="14"/>
  <c r="H18" i="9"/>
  <c r="J74" i="14"/>
  <c r="J76" i="14" s="1"/>
  <c r="H20" i="9"/>
  <c r="J17" i="9"/>
  <c r="H120" i="8" l="1"/>
  <c r="H103" i="8"/>
  <c r="D126" i="8"/>
  <c r="J126" i="8"/>
  <c r="J130" i="8" s="1"/>
  <c r="J88" i="14"/>
  <c r="J84" i="14"/>
  <c r="J80" i="14"/>
  <c r="J87" i="14"/>
  <c r="J83" i="14"/>
  <c r="F91" i="14"/>
  <c r="J90" i="14"/>
  <c r="J86" i="14"/>
  <c r="J82" i="14"/>
  <c r="J89" i="14"/>
  <c r="J85" i="14"/>
  <c r="J81" i="14"/>
  <c r="J79" i="14"/>
  <c r="J18" i="9"/>
  <c r="D17" i="9"/>
  <c r="J20" i="9"/>
  <c r="D24" i="9" s="1"/>
  <c r="F36" i="9" l="1"/>
  <c r="H59" i="8"/>
  <c r="H60" i="8" s="1"/>
  <c r="H79" i="8"/>
  <c r="H72" i="8"/>
  <c r="H20" i="8"/>
  <c r="H47" i="8"/>
  <c r="H43" i="8"/>
  <c r="H86" i="8"/>
  <c r="H30" i="8"/>
  <c r="H65" i="8"/>
  <c r="H102" i="8"/>
  <c r="H82" i="8"/>
  <c r="H29" i="8"/>
  <c r="H34" i="8"/>
  <c r="H35" i="8" s="1"/>
  <c r="H98" i="8"/>
  <c r="H89" i="8"/>
  <c r="H18" i="8"/>
  <c r="H119" i="8"/>
  <c r="H121" i="8" s="1"/>
  <c r="H24" i="8"/>
  <c r="H90" i="8"/>
  <c r="H55" i="8"/>
  <c r="H56" i="8" s="1"/>
  <c r="H42" i="8"/>
  <c r="H101" i="8"/>
  <c r="H81" i="8"/>
  <c r="H19" i="8"/>
  <c r="H21" i="8"/>
  <c r="H97" i="8"/>
  <c r="H88" i="8"/>
  <c r="H113" i="8"/>
  <c r="H111" i="8"/>
  <c r="H100" i="8"/>
  <c r="H84" i="8"/>
  <c r="H112" i="8"/>
  <c r="H46" i="8"/>
  <c r="H94" i="8"/>
  <c r="H85" i="8"/>
  <c r="H51" i="8"/>
  <c r="H104" i="8"/>
  <c r="H87" i="8"/>
  <c r="H66" i="8"/>
  <c r="H63" i="8"/>
  <c r="H99" i="8"/>
  <c r="H83" i="8"/>
  <c r="H40" i="8"/>
  <c r="H64" i="8"/>
  <c r="H95" i="8"/>
  <c r="H9" i="8"/>
  <c r="H10" i="8" s="1"/>
  <c r="H28" i="8"/>
  <c r="H126" i="8"/>
  <c r="H49" i="8"/>
  <c r="H96" i="8"/>
  <c r="H80" i="8"/>
  <c r="H48" i="8"/>
  <c r="H38" i="8"/>
  <c r="H110" i="8"/>
  <c r="H23" i="8"/>
  <c r="H39" i="8"/>
  <c r="H73" i="8"/>
  <c r="H44" i="8"/>
  <c r="H45" i="8"/>
  <c r="H22" i="8"/>
  <c r="H13" i="8"/>
  <c r="H14" i="8" s="1"/>
  <c r="H41" i="8"/>
  <c r="H50" i="8"/>
  <c r="H17" i="8"/>
  <c r="J91" i="14"/>
  <c r="J107" i="14" s="1"/>
  <c r="J116" i="14" s="1"/>
  <c r="J123" i="14" s="1"/>
  <c r="H23" i="9"/>
  <c r="F107" i="14"/>
  <c r="H31" i="8" l="1"/>
  <c r="H52" i="8"/>
  <c r="H105" i="8"/>
  <c r="H91" i="8"/>
  <c r="H25" i="8"/>
  <c r="H67" i="8"/>
  <c r="H114" i="8"/>
  <c r="H74" i="8"/>
  <c r="F116" i="14"/>
  <c r="F123" i="14" s="1"/>
  <c r="D113" i="14"/>
  <c r="D110" i="14"/>
  <c r="D111" i="14"/>
  <c r="D112" i="14"/>
  <c r="J23" i="9"/>
  <c r="D26" i="9" s="1"/>
  <c r="H27" i="9"/>
  <c r="H29" i="9" s="1"/>
  <c r="J126" i="14" l="1"/>
  <c r="J130" i="14" s="1"/>
  <c r="H69" i="8"/>
  <c r="H76" i="8" s="1"/>
  <c r="H107" i="8" s="1"/>
  <c r="H116" i="8" s="1"/>
  <c r="H123" i="8" s="1"/>
  <c r="H130" i="8" s="1"/>
  <c r="J27" i="9"/>
  <c r="J29" i="9" s="1"/>
  <c r="D25" i="9"/>
  <c r="D23" i="9"/>
  <c r="D120" i="14"/>
  <c r="D119" i="14"/>
  <c r="H36" i="9" l="1"/>
  <c r="J32" i="9"/>
  <c r="D126" i="14"/>
  <c r="F130" i="14"/>
  <c r="G24" i="12"/>
  <c r="J36" i="9"/>
  <c r="G26" i="12" s="1"/>
  <c r="H59" i="14" l="1"/>
  <c r="H60" i="14" s="1"/>
  <c r="H127" i="14"/>
  <c r="H128" i="14" s="1"/>
  <c r="H103" i="14"/>
  <c r="H104" i="14"/>
  <c r="H102" i="14"/>
  <c r="H101" i="14"/>
  <c r="H87" i="14"/>
  <c r="H82" i="14"/>
  <c r="H88" i="14"/>
  <c r="H48" i="14"/>
  <c r="H28" i="14"/>
  <c r="H119" i="14"/>
  <c r="H73" i="14"/>
  <c r="H24" i="14"/>
  <c r="H94" i="14"/>
  <c r="H105" i="14" s="1"/>
  <c r="H42" i="14"/>
  <c r="H51" i="14"/>
  <c r="H63" i="14"/>
  <c r="H47" i="14"/>
  <c r="H55" i="14"/>
  <c r="H56" i="14" s="1"/>
  <c r="H96" i="14"/>
  <c r="H95" i="14"/>
  <c r="H83" i="14"/>
  <c r="H89" i="14"/>
  <c r="H22" i="14"/>
  <c r="H30" i="14"/>
  <c r="H110" i="14"/>
  <c r="H65" i="14"/>
  <c r="H43" i="14"/>
  <c r="H50" i="14"/>
  <c r="H13" i="14"/>
  <c r="H14" i="14" s="1"/>
  <c r="H19" i="14"/>
  <c r="H18" i="14"/>
  <c r="H111" i="14"/>
  <c r="H66" i="14"/>
  <c r="H98" i="14"/>
  <c r="H97" i="14"/>
  <c r="H84" i="14"/>
  <c r="H90" i="14"/>
  <c r="H85" i="14"/>
  <c r="H21" i="14"/>
  <c r="H40" i="14"/>
  <c r="H34" i="14"/>
  <c r="H35" i="14" s="1"/>
  <c r="H44" i="14"/>
  <c r="H39" i="14"/>
  <c r="H113" i="14"/>
  <c r="H126" i="14"/>
  <c r="H64" i="14"/>
  <c r="H41" i="14"/>
  <c r="H45" i="14"/>
  <c r="H79" i="14"/>
  <c r="H100" i="14"/>
  <c r="H99" i="14"/>
  <c r="H80" i="14"/>
  <c r="H86" i="14"/>
  <c r="H81" i="14"/>
  <c r="H120" i="14"/>
  <c r="H46" i="14"/>
  <c r="H38" i="14"/>
  <c r="H9" i="14"/>
  <c r="H10" i="14" s="1"/>
  <c r="H29" i="14"/>
  <c r="H112" i="14"/>
  <c r="H23" i="14"/>
  <c r="H20" i="14"/>
  <c r="H72" i="14"/>
  <c r="H49" i="14"/>
  <c r="H17" i="14"/>
  <c r="H121" i="14" l="1"/>
  <c r="H114" i="14"/>
  <c r="H74" i="14"/>
  <c r="H25" i="14"/>
  <c r="H52" i="14"/>
  <c r="H91" i="14"/>
  <c r="H31" i="14"/>
  <c r="H67" i="14"/>
  <c r="H69" i="14" l="1"/>
  <c r="H76" i="14" s="1"/>
  <c r="H107" i="14" s="1"/>
  <c r="H116" i="14" s="1"/>
  <c r="H123" i="14" s="1"/>
  <c r="H130"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uthor>
  </authors>
  <commentList>
    <comment ref="D7" authorId="0" shapeId="0" xr:uid="{00000000-0006-0000-0200-000001000000}">
      <text>
        <r>
          <rPr>
            <sz val="9"/>
            <color indexed="81"/>
            <rFont val="Tahoma"/>
            <family val="2"/>
          </rPr>
          <t>This should reflect the name entered in Section 1 of your completed Detailed Application Form.</t>
        </r>
      </text>
    </comment>
    <comment ref="D9" authorId="0" shapeId="0" xr:uid="{00000000-0006-0000-0200-000002000000}">
      <text>
        <r>
          <rPr>
            <sz val="9"/>
            <color indexed="81"/>
            <rFont val="Tahoma"/>
            <family val="2"/>
          </rPr>
          <t>This should reflect the project name entered in Section 2b of your completed Detailed Application Form.</t>
        </r>
      </text>
    </comment>
    <comment ref="D11" authorId="0" shapeId="0" xr:uid="{00000000-0006-0000-0200-000003000000}">
      <text>
        <r>
          <rPr>
            <sz val="9"/>
            <color indexed="81"/>
            <rFont val="Arial"/>
            <family val="2"/>
          </rPr>
          <t>Applicant to briefly describe capital works scope.</t>
        </r>
      </text>
    </comment>
    <comment ref="D18" authorId="0" shapeId="0" xr:uid="{00000000-0006-0000-0200-000004000000}">
      <text>
        <r>
          <rPr>
            <sz val="9"/>
            <color indexed="81"/>
            <rFont val="Tahoma"/>
            <family val="2"/>
          </rPr>
          <t>The date on which rates and prices used to price the works are taken as a basis for calculations, e.g. if benchmark cost data from January 2015 is used as a basis to calculate the Capital Works' cost, the Base Date will be 1Q2015 (where 1Q = Jan-Mar, 2Q = Apr-Jun, 3Q = Jul-Sep, 4Q = Oct-Dec).</t>
        </r>
      </text>
    </comment>
    <comment ref="D20" authorId="0" shapeId="0" xr:uid="{00000000-0006-0000-0200-000005000000}">
      <text>
        <r>
          <rPr>
            <sz val="9"/>
            <color indexed="81"/>
            <rFont val="Tahoma"/>
            <family val="2"/>
          </rPr>
          <t>Estimated/indicative date for the Capital Works tender return (this should align with your programme submission).</t>
        </r>
      </text>
    </comment>
    <comment ref="D22" authorId="0" shapeId="0" xr:uid="{00000000-0006-0000-0200-000006000000}">
      <text>
        <r>
          <rPr>
            <sz val="9"/>
            <color indexed="81"/>
            <rFont val="Tahoma"/>
            <family val="2"/>
          </rPr>
          <t xml:space="preserve">Estimated/indicative date for commencement of the Capital Works (this should align with your programme submission).
</t>
        </r>
      </text>
    </comment>
    <comment ref="D24" authorId="0" shapeId="0" xr:uid="{00000000-0006-0000-0200-000007000000}">
      <text>
        <r>
          <rPr>
            <sz val="9"/>
            <color indexed="81"/>
            <rFont val="Tahoma"/>
            <family val="2"/>
          </rPr>
          <t>Estimated/indicative date of completion of the Capital Works (this should align with your programme submission).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author>
  </authors>
  <commentList>
    <comment ref="L7" authorId="0" shapeId="0" xr:uid="{00000000-0006-0000-0300-000001000000}">
      <text>
        <r>
          <rPr>
            <sz val="9"/>
            <color indexed="81"/>
            <rFont val="Tahoma"/>
            <family val="2"/>
          </rPr>
          <t xml:space="preserve">This column should be used to provide narrative/commentary where appropriate. 
This should include details of any deviations from costs detailed in supporting cost estimates/cost plans, e.g. if the Main Contractor's Overheads and Profits (OH&amp;P) are included within the elemental costs, this should be stated, noting the OH&amp;P percentage applied throughout.
This column can also be used to provide any key assumptions/clarifications /exclusions if not detailed elsewhere within the Applicant's overall submission, e.g. the basis of inflation calculation.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author>
  </authors>
  <commentList>
    <comment ref="F6" authorId="0" shapeId="0" xr:uid="{00000000-0006-0000-0400-000001000000}">
      <text>
        <r>
          <rPr>
            <sz val="9"/>
            <color indexed="81"/>
            <rFont val="Tahoma"/>
            <family val="2"/>
          </rPr>
          <t xml:space="preserve">This should reflect New Build works only (any refurbishment works should be detailed in Section 5) and is the area of the building measured to the internal face of the perimeter walls at each floor level.
GIFA must be entered in square metres (m2).
Please refer to the RICS Code of Measuring Practice (6th edition) for further details/measurement rules. </t>
        </r>
      </text>
    </comment>
    <comment ref="L9" authorId="0" shapeId="0" xr:uid="{00000000-0006-0000-0400-000002000000}">
      <text>
        <r>
          <rPr>
            <sz val="9"/>
            <color indexed="81"/>
            <rFont val="Tahoma"/>
            <family val="2"/>
          </rPr>
          <t>This column should be used to provide narrative/commentary where appropriate. 
This should include details of any deviations from costs detailed in supporting cost estimates/cost plans, e.g. if the Main Contractor's Overheads and Profits (OH&amp;P) are included within the elemental costs, this should be stated, noting the OH&amp;P percentage applied throughout.
This column can also be used to provide any key assumptions/clarifications /exclusions if not detailed elsewhere within the Applicant's overall submission, e.g. the basis of inflation calculation.</t>
        </r>
      </text>
    </comment>
    <comment ref="F72" authorId="0" shapeId="0" xr:uid="{00000000-0006-0000-0400-000003000000}">
      <text>
        <r>
          <rPr>
            <sz val="9"/>
            <color indexed="81"/>
            <rFont val="Tahoma"/>
            <family val="2"/>
          </rPr>
          <t>Items which cannot be allocated to a specific element, sub-element or component. Main contractor’s preliminaries include the main contractor’s costs associated with management and staff, site establishment, temporary services, security, safety and environmental protection, control and protection, common user mechanical plant, common user temporary works, the maintenance of site records, completion and post-completion requirements, cleaning, fees and charges, sites services and insurances, bonds, guarantees and warranties. 
Main contractor’s preliminaries exclude costs associated with subcontractor’s preliminaries, which are to be included in the unit rates applied to building works.</t>
        </r>
      </text>
    </comment>
    <comment ref="F73" authorId="0" shapeId="0" xr:uid="{00000000-0006-0000-0400-000004000000}">
      <text>
        <r>
          <rPr>
            <sz val="9"/>
            <color indexed="81"/>
            <rFont val="Tahoma"/>
            <family val="2"/>
          </rPr>
          <t>The main contractor’s costs associated with head office administration proportioned to each building contract plus the main contractor’s return on capital investment. 
Main contractor’s overheads and profit exclude costs associated with subcontractor’s overheads and profit, which are to be included in the unit rates applied to building works.</t>
        </r>
      </text>
    </comment>
    <comment ref="F102" authorId="0" shapeId="0" xr:uid="{00000000-0006-0000-0400-000005000000}">
      <text>
        <r>
          <rPr>
            <sz val="9"/>
            <color indexed="81"/>
            <rFont val="Tahoma"/>
            <family val="2"/>
          </rPr>
          <t>This should reflect any FF&amp;E costs that will not be procured by the Main contractor, and will instead be procured direct by the Employer.</t>
        </r>
        <r>
          <rPr>
            <b/>
            <sz val="9"/>
            <color indexed="81"/>
            <rFont val="Tahoma"/>
            <family val="2"/>
          </rPr>
          <t xml:space="preserve">
</t>
        </r>
        <r>
          <rPr>
            <sz val="9"/>
            <color indexed="81"/>
            <rFont val="Tahoma"/>
            <family val="2"/>
          </rPr>
          <t xml:space="preserve">
</t>
        </r>
      </text>
    </comment>
    <comment ref="F110" authorId="0" shapeId="0" xr:uid="{00000000-0006-0000-0400-000006000000}">
      <text>
        <r>
          <rPr>
            <sz val="9"/>
            <color indexed="81"/>
            <rFont val="Tahoma"/>
            <family val="2"/>
          </rPr>
          <t>For use during the design process to provide for the risks associated with design development, changes in estimating data, third party risks (e.g. planning requirements, legal agreements, covenants, environmental issues and pressure
groups), statutory requirements, procurement methodology and delays in tendering.</t>
        </r>
      </text>
    </comment>
    <comment ref="F111" authorId="0" shapeId="0" xr:uid="{00000000-0006-0000-0400-000007000000}">
      <text>
        <r>
          <rPr>
            <sz val="9"/>
            <color indexed="81"/>
            <rFont val="Tahoma"/>
            <family val="2"/>
          </rPr>
          <t>For use during the design process to provide for the risks associated with design development, changes in estimating data, third party risks (e.g. planning requirements, legal agreements, covenants, environmental issues and pressure
groups), statutory requirements, procurement methodology and delays in tendering.</t>
        </r>
      </text>
    </comment>
    <comment ref="F112" authorId="0" shapeId="0" xr:uid="{00000000-0006-0000-0400-000008000000}">
      <text>
        <r>
          <rPr>
            <sz val="9"/>
            <color indexed="81"/>
            <rFont val="Tahoma"/>
            <family val="2"/>
          </rPr>
          <t>For use during the design process to provide for the risks associated with design development, changes in estimating data, third party risks (e.g. planning requirements, legal agreements, covenants, environmental issues and pressure
groups), statutory requirements, procurement methodology and delays in tendering.</t>
        </r>
      </text>
    </comment>
    <comment ref="F113" authorId="0" shapeId="0" xr:uid="{00000000-0006-0000-0400-000009000000}">
      <text>
        <r>
          <rPr>
            <sz val="9"/>
            <color indexed="81"/>
            <rFont val="Tahoma"/>
            <family val="2"/>
          </rPr>
          <t>For use during the design process to provide for the risks associated with design development, changes in estimating data, third party risks (e.g. planning requirements, legal agreements, covenants, environmental issues and pressure
groups), statutory requirements, procurement methodology and delays in tendering.</t>
        </r>
      </text>
    </comment>
    <comment ref="F119" authorId="0" shapeId="0" xr:uid="{00000000-0006-0000-0400-00000A000000}">
      <text>
        <r>
          <rPr>
            <sz val="9"/>
            <color indexed="81"/>
            <rFont val="Tahoma"/>
            <family val="2"/>
          </rPr>
          <t xml:space="preserve">To cover fluctuations in the basic prices of labour, plant and equipment, and materials during the period from the estimate Base Date to the date of tender return. </t>
        </r>
      </text>
    </comment>
    <comment ref="F120" authorId="0" shapeId="0" xr:uid="{00000000-0006-0000-0400-00000B000000}">
      <text>
        <r>
          <rPr>
            <sz val="9"/>
            <color indexed="81"/>
            <rFont val="Tahoma"/>
            <family val="2"/>
          </rPr>
          <t>To cover fluctuations in the basic prices of labour, plant and equipment, and materials during the period from the date of tender return to the mid-point of the construction period.</t>
        </r>
      </text>
    </comment>
    <comment ref="F126" authorId="0" shapeId="0" xr:uid="{00000000-0006-0000-0400-00000C000000}">
      <text>
        <r>
          <rPr>
            <sz val="9"/>
            <color indexed="81"/>
            <rFont val="Tahoma"/>
            <family val="2"/>
          </rPr>
          <t>It is recommended that specialist advice is sought on VAT matters to ensure that the correct rates are applied to the various aspects of a building project.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author>
  </authors>
  <commentList>
    <comment ref="F6" authorId="0" shapeId="0" xr:uid="{00000000-0006-0000-0500-000001000000}">
      <text>
        <r>
          <rPr>
            <sz val="9"/>
            <color indexed="81"/>
            <rFont val="Tahoma"/>
            <family val="2"/>
          </rPr>
          <t xml:space="preserve">This should reflect Refurbishment works only (any new build works should be detailed in Section 4) and is the area of the building measured to the internal face of the perimeter walls at each floor level.
GIFA must be entered in square metres (m2).
Please refer to the RICS Code of Measuring Practice (6th edition) for further details/measurement rules. </t>
        </r>
      </text>
    </comment>
    <comment ref="L9" authorId="0" shapeId="0" xr:uid="{00000000-0006-0000-0500-000002000000}">
      <text>
        <r>
          <rPr>
            <sz val="9"/>
            <color indexed="81"/>
            <rFont val="Tahoma"/>
            <family val="2"/>
          </rPr>
          <t>This column should be used to provide narrative/commentary where appropriate. 
This should include details of any deviations from costs detailed in supporting cost estimates/cost plans, e.g. if the Main Contractor's Overheads and Profits (OH&amp;P) are included within the elemental costs, this should be stated, noting the OH&amp;P percentage applied throughout.
This column can also be used to provide any key assumptions/clarifications /exclusions if not detailed elsewhere within the Applicant's overall submission, e.g. the basis of inflation calculation.</t>
        </r>
      </text>
    </comment>
    <comment ref="F72" authorId="0" shapeId="0" xr:uid="{00000000-0006-0000-0500-000003000000}">
      <text>
        <r>
          <rPr>
            <sz val="9"/>
            <color indexed="81"/>
            <rFont val="Tahoma"/>
            <family val="2"/>
          </rPr>
          <t>Items which cannot be allocated to a specific element, sub-element or component. Main contractor’s preliminaries include the main contractor’s costs associated with management and staff, site establishment, temporary services, security, safety and environmental protection, control and protection, common user mechanical plant, common user temporary works, the maintenance of site records, completion and post-completion requirements, cleaning, fees and charges, sites services and insurances, bonds, guarantees and warranties. 
Main contractor’s preliminaries exclude costs associated with subcontractor’s preliminaries, which are to be included in the unit rates applied to building works.</t>
        </r>
      </text>
    </comment>
    <comment ref="F73" authorId="0" shapeId="0" xr:uid="{00000000-0006-0000-0500-000004000000}">
      <text>
        <r>
          <rPr>
            <sz val="9"/>
            <color indexed="81"/>
            <rFont val="Tahoma"/>
            <family val="2"/>
          </rPr>
          <t>The main contractor’s costs associated with head office administration proportioned to each building contract plus the main contractor’s return on capital investment. 
Main contractor’s overheads and profit exclude costs associated with subcontractor’s overheads and profit, which are to be included in the unit rates applied to building works.</t>
        </r>
      </text>
    </comment>
    <comment ref="F102" authorId="0" shapeId="0" xr:uid="{00000000-0006-0000-0500-000005000000}">
      <text>
        <r>
          <rPr>
            <sz val="9"/>
            <color indexed="81"/>
            <rFont val="Tahoma"/>
            <family val="2"/>
          </rPr>
          <t>This should reflect any FF&amp;E costs that will not be procured by the Main contractor, and will instead be procured direct by the Employer.</t>
        </r>
        <r>
          <rPr>
            <b/>
            <sz val="9"/>
            <color indexed="81"/>
            <rFont val="Tahoma"/>
            <family val="2"/>
          </rPr>
          <t xml:space="preserve">
</t>
        </r>
        <r>
          <rPr>
            <sz val="9"/>
            <color indexed="81"/>
            <rFont val="Tahoma"/>
            <family val="2"/>
          </rPr>
          <t xml:space="preserve">
</t>
        </r>
      </text>
    </comment>
    <comment ref="F110" authorId="0" shapeId="0" xr:uid="{00000000-0006-0000-0500-000006000000}">
      <text>
        <r>
          <rPr>
            <sz val="9"/>
            <color indexed="81"/>
            <rFont val="Tahoma"/>
            <family val="2"/>
          </rPr>
          <t>For use during the design process to provide for the risks associated with design development, changes in estimating data, third party risks (e.g. planning requirements, legal agreements, covenants, environmental issues and pressure
groups), statutory requirements, procurement methodology and delays in tendering.</t>
        </r>
      </text>
    </comment>
    <comment ref="F111" authorId="0" shapeId="0" xr:uid="{00000000-0006-0000-0500-000007000000}">
      <text>
        <r>
          <rPr>
            <sz val="9"/>
            <color indexed="81"/>
            <rFont val="Tahoma"/>
            <family val="2"/>
          </rPr>
          <t>For use during the design process to provide for the risks associated with design development, changes in estimating data, third party risks (e.g. planning requirements, legal agreements, covenants, environmental issues and pressure
groups), statutory requirements, procurement methodology and delays in tendering.</t>
        </r>
      </text>
    </comment>
    <comment ref="F112" authorId="0" shapeId="0" xr:uid="{00000000-0006-0000-0500-000008000000}">
      <text>
        <r>
          <rPr>
            <sz val="9"/>
            <color indexed="81"/>
            <rFont val="Tahoma"/>
            <family val="2"/>
          </rPr>
          <t>For use during the design process to provide for the risks associated with design development, changes in estimating data, third party risks (e.g. planning requirements, legal agreements, covenants, environmental issues and pressure
groups), statutory requirements, procurement methodology and delays in tendering.</t>
        </r>
      </text>
    </comment>
    <comment ref="F113" authorId="0" shapeId="0" xr:uid="{00000000-0006-0000-0500-000009000000}">
      <text>
        <r>
          <rPr>
            <sz val="9"/>
            <color indexed="81"/>
            <rFont val="Tahoma"/>
            <family val="2"/>
          </rPr>
          <t>For use during the design process to provide for the risks associated with design development, changes in estimating data, third party risks (e.g. planning requirements, legal agreements, covenants, environmental issues and pressure
groups), statutory requirements, procurement methodology and delays in tendering.</t>
        </r>
      </text>
    </comment>
    <comment ref="F119" authorId="0" shapeId="0" xr:uid="{00000000-0006-0000-0500-00000A000000}">
      <text>
        <r>
          <rPr>
            <sz val="9"/>
            <color indexed="81"/>
            <rFont val="Tahoma"/>
            <family val="2"/>
          </rPr>
          <t xml:space="preserve">To cover fluctuations in the basic prices of labour, plant and equipment, and materials during the period from the estimate Base Date to the date of tender return. </t>
        </r>
      </text>
    </comment>
    <comment ref="F120" authorId="0" shapeId="0" xr:uid="{00000000-0006-0000-0500-00000B000000}">
      <text>
        <r>
          <rPr>
            <sz val="9"/>
            <color indexed="81"/>
            <rFont val="Tahoma"/>
            <family val="2"/>
          </rPr>
          <t>To cover fluctuations in the basic prices of labour, plant and equipment, and materials during the period from the date of tender return to the mid-point of the construction period.</t>
        </r>
      </text>
    </comment>
    <comment ref="F126" authorId="0" shapeId="0" xr:uid="{00000000-0006-0000-0500-00000C000000}">
      <text>
        <r>
          <rPr>
            <sz val="9"/>
            <color indexed="81"/>
            <rFont val="Tahoma"/>
            <family val="2"/>
          </rPr>
          <t>It is recommended that specialist advice is sought on VAT matters to ensure that the correct rates are applied to the various aspects of a building project.</t>
        </r>
      </text>
    </comment>
  </commentList>
</comments>
</file>

<file path=xl/sharedStrings.xml><?xml version="1.0" encoding="utf-8"?>
<sst xmlns="http://schemas.openxmlformats.org/spreadsheetml/2006/main" count="528" uniqueCount="247">
  <si>
    <t>VAT</t>
  </si>
  <si>
    <t>Refurbishment</t>
  </si>
  <si>
    <t>Substructure</t>
  </si>
  <si>
    <t>Superstructure</t>
  </si>
  <si>
    <t>Internal finishes</t>
  </si>
  <si>
    <t>Services</t>
  </si>
  <si>
    <t>External works</t>
  </si>
  <si>
    <t>Cost</t>
  </si>
  <si>
    <t>Fittings, furnishings &amp; equipment</t>
  </si>
  <si>
    <t>Water installations</t>
  </si>
  <si>
    <t>Heat source</t>
  </si>
  <si>
    <t>Space heating and air conditioning</t>
  </si>
  <si>
    <t>Ventilation</t>
  </si>
  <si>
    <t>Fire and lightning protection</t>
  </si>
  <si>
    <t>Specialist installations</t>
  </si>
  <si>
    <t>Frame</t>
  </si>
  <si>
    <t>Upper floors</t>
  </si>
  <si>
    <t>Roof</t>
  </si>
  <si>
    <t>Stairs and ramps</t>
  </si>
  <si>
    <t>External walls</t>
  </si>
  <si>
    <t>Windows and external doors</t>
  </si>
  <si>
    <t>Internal walls and partitions</t>
  </si>
  <si>
    <t>Internal doors</t>
  </si>
  <si>
    <t>Wall finishes</t>
  </si>
  <si>
    <t>Floor finishes</t>
  </si>
  <si>
    <t>Ceiling finishes</t>
  </si>
  <si>
    <t>Sanitary applications</t>
  </si>
  <si>
    <t>Disposal installations</t>
  </si>
  <si>
    <t>Electrical installation</t>
  </si>
  <si>
    <t>Lift and conveyor installation</t>
  </si>
  <si>
    <t>Fuel installation</t>
  </si>
  <si>
    <t>Facilitating/enabling works</t>
  </si>
  <si>
    <t>Work to existing buildings</t>
  </si>
  <si>
    <t>Site works</t>
  </si>
  <si>
    <t>Drainage</t>
  </si>
  <si>
    <t>External services</t>
  </si>
  <si>
    <t>Other</t>
  </si>
  <si>
    <t>Main contractor's OH&amp;P estimate</t>
  </si>
  <si>
    <t>Project/design team fees</t>
  </si>
  <si>
    <t>Works cost</t>
  </si>
  <si>
    <t>Main contractor's preliminaries</t>
  </si>
  <si>
    <t>Main contractor's OH&amp;P</t>
  </si>
  <si>
    <t>Other development/project costs</t>
  </si>
  <si>
    <t>sub-total (A)</t>
  </si>
  <si>
    <t>sub-total (B)</t>
  </si>
  <si>
    <t>sub-total (D)</t>
  </si>
  <si>
    <t>sub-total (E)</t>
  </si>
  <si>
    <t xml:space="preserve">sub-total (C) </t>
  </si>
  <si>
    <t>sub-total (F)</t>
  </si>
  <si>
    <t>sub-total (G)</t>
  </si>
  <si>
    <t>sub-total (H)</t>
  </si>
  <si>
    <t>sub-total (I)</t>
  </si>
  <si>
    <t>sub-total (K)</t>
  </si>
  <si>
    <t>Risk allowances</t>
  </si>
  <si>
    <t>Design development</t>
  </si>
  <si>
    <t>Construction risk</t>
  </si>
  <si>
    <t>Employer change</t>
  </si>
  <si>
    <t>sub-total (M)</t>
  </si>
  <si>
    <t xml:space="preserve">sub-total (N) </t>
  </si>
  <si>
    <t>Employer other</t>
  </si>
  <si>
    <t>Inflation allowances</t>
  </si>
  <si>
    <t>Tender inflation</t>
  </si>
  <si>
    <t>Construction inflation</t>
  </si>
  <si>
    <t xml:space="preserve">sub-total (P) </t>
  </si>
  <si>
    <t xml:space="preserve">sub-total (R) </t>
  </si>
  <si>
    <t xml:space="preserve">sub-total (T) </t>
  </si>
  <si>
    <t>Other costs</t>
  </si>
  <si>
    <t xml:space="preserve">sub-total (E) </t>
  </si>
  <si>
    <t>Applicant name:</t>
  </si>
  <si>
    <t>CAPITAL COST BREAKDOWN</t>
  </si>
  <si>
    <t>Base date:</t>
  </si>
  <si>
    <t>Estimated tender return date:</t>
  </si>
  <si>
    <t>Works cost estimate (B)</t>
  </si>
  <si>
    <t>Cost limit (including inflation) (D)</t>
  </si>
  <si>
    <t>Total Forecast Project Cost (F)</t>
  </si>
  <si>
    <t>Cost per m2</t>
  </si>
  <si>
    <t>Main contractor's prelims estimate</t>
  </si>
  <si>
    <t>Prefab'd buildings &amp; building units</t>
  </si>
  <si>
    <t>Project description:</t>
  </si>
  <si>
    <t>Cost limit (total project cost excl. VAT)</t>
  </si>
  <si>
    <t>New Build</t>
  </si>
  <si>
    <t>Total</t>
  </si>
  <si>
    <t>Main contractor's works (J)</t>
  </si>
  <si>
    <t>Works cost estimate (L)</t>
  </si>
  <si>
    <t>Base cost estimate  (O)</t>
  </si>
  <si>
    <t>Cost limit (excluding inflation) (Q)</t>
  </si>
  <si>
    <t>Cost limit (including inflation) (S)</t>
  </si>
  <si>
    <t>Services equipment</t>
  </si>
  <si>
    <t>Comms., security &amp; control systems</t>
  </si>
  <si>
    <t>BWIC with services</t>
  </si>
  <si>
    <t>Main contractor's prelims &amp; OH&amp;P</t>
  </si>
  <si>
    <t>% of cost</t>
  </si>
  <si>
    <t>2. Application Details</t>
  </si>
  <si>
    <t>3. Cost summary</t>
  </si>
  <si>
    <t>4. New Build Works estimate</t>
  </si>
  <si>
    <t>Estimated start date:</t>
  </si>
  <si>
    <t>Estimated completion date:</t>
  </si>
  <si>
    <t>Estimated mid-point of construction:</t>
  </si>
  <si>
    <t>GIFA (m2) - New build</t>
  </si>
  <si>
    <t>GIFA (m2) - Total</t>
  </si>
  <si>
    <t>1. Guidance notes</t>
  </si>
  <si>
    <t>Facilitating Works</t>
  </si>
  <si>
    <t>Comments</t>
  </si>
  <si>
    <t>General guidance</t>
  </si>
  <si>
    <t>Cover sheet</t>
  </si>
  <si>
    <t>No action is required on the "Cover sheet" tab - the Applicant and Project names will be auto-populated from elsewhere.</t>
  </si>
  <si>
    <t>Application details</t>
  </si>
  <si>
    <t>Applicant name</t>
  </si>
  <si>
    <t>Project description</t>
  </si>
  <si>
    <t>Cost summary</t>
  </si>
  <si>
    <t>New Build Works estimate</t>
  </si>
  <si>
    <t>If the Applicant's project does not include any New Build works, this section should be left blank.</t>
  </si>
  <si>
    <t>Tender Inflation</t>
  </si>
  <si>
    <t>An allowance for fluctuations in the basic prices of labour, plant and equipment, and materials during the period from the date of tender return to the mid-point of the construction period.</t>
  </si>
  <si>
    <t>Design development risk</t>
  </si>
  <si>
    <t>Employer change risks</t>
  </si>
  <si>
    <t>Employer other risks</t>
  </si>
  <si>
    <t>GIFA (Gross Internal Floor Area)</t>
  </si>
  <si>
    <t xml:space="preserve">(or gross internal area (GIA)) </t>
  </si>
  <si>
    <t>The area of a building measured to the internal face of the perimeter walls at each floor level. Refer to the RICS Code of Measuring Practice (6th edition) for further details/measurement rules. To be denoted in square metres (m2).</t>
  </si>
  <si>
    <t>The structure of this document is generally in accordance with the RICS' New Rules of Measurement (NRM) 1 (Order of cost estimating and cost planning for capital building works).</t>
  </si>
  <si>
    <t>Base Date</t>
  </si>
  <si>
    <t xml:space="preserve">An allowance for fluctuations in the basic prices of labour, plant and equipment, and materials during the period from the estimate Base Date to the date of tender return. </t>
  </si>
  <si>
    <t>Applicants should complete the cells shaded yellow as follows:</t>
  </si>
  <si>
    <t>Base Date:</t>
  </si>
  <si>
    <t>The remaining data is auto-populated from elsewhere in the document and is for ease of reference.</t>
  </si>
  <si>
    <t>5. Refurbishment Works estimate</t>
  </si>
  <si>
    <t>Gross Internal Floor Area (m2)</t>
  </si>
  <si>
    <t xml:space="preserve">The "Comments" column (column L) should be used to provide narrative/commentary where appropriate. </t>
  </si>
  <si>
    <t>This should include details of any deviations from costs detailed in supporting cost estimates/cost plans, e.g. if the Main Contractor's Overheads and Profits (OH&amp;P) are included within the elemental costs, this should be stated in the "Comments" column, noting the OH&amp;P percentage applied throughout.</t>
  </si>
  <si>
    <t>This column can also be used to provide any key assumptions/clarifications/exclusions if not detailed elsewhere within the Applicant's overall submission, e.g. the basis of inflation calculation.</t>
  </si>
  <si>
    <t>Refurbishment Works estimate</t>
  </si>
  <si>
    <t>This section is to provide an elemental cost summary of New Build works associated with the Applicant's Capital Works. Please note, any refurbishment works should be captured within Section 5 (Refurbishment Works estimate).</t>
  </si>
  <si>
    <t>This section is to provide an elemental cost summary of Refurbishment works associated with the Applicant's Capital Works. Please note, any New Build works should be captured within Section 4 (New Build Works estimate).</t>
  </si>
  <si>
    <t>If the Applicant's project does not include any Refurbishment works, this section should be left blank.</t>
  </si>
  <si>
    <t>Many of the cells within this document are auto-populated and Applicants are only required to populate cells shaded yellow.  Applicants should, however, satisfy themselves that costs are correctly transferred throughout the document.</t>
  </si>
  <si>
    <t xml:space="preserve">Elemental cost totals should be entered in the yellow shaded cells within the "Cost" column (column F, from row 9). These totals should reflect the costs detailed in any supporting cost estimate/cost plan as provided by the Applicant in accordance with 1.1.3 above. </t>
  </si>
  <si>
    <t>Calculation Guide</t>
  </si>
  <si>
    <t>Main contractor's works</t>
  </si>
  <si>
    <t>(J) = (A)+(B)+(C)+(D)+(E)+(F)+(G)+(H)+(I)</t>
  </si>
  <si>
    <t xml:space="preserve">Works cost estimate </t>
  </si>
  <si>
    <t>(L) = (J)+(K)</t>
  </si>
  <si>
    <t>Base cost estimate</t>
  </si>
  <si>
    <t>(O) = (L)+(M)+(N)</t>
  </si>
  <si>
    <t>Cost limit (excluding inflation)</t>
  </si>
  <si>
    <t>(Q) = (O)+(P)</t>
  </si>
  <si>
    <t>Cost limit (including inflation)</t>
  </si>
  <si>
    <t xml:space="preserve">(S) = (Q) + (R) </t>
  </si>
  <si>
    <t>Total Forecast Project Cost</t>
  </si>
  <si>
    <t>(U) = (S)+(T)</t>
  </si>
  <si>
    <t>Total Forecast Project Cost (U)</t>
  </si>
  <si>
    <t>(B) = (A)</t>
  </si>
  <si>
    <t>(F) = (D)+(E)</t>
  </si>
  <si>
    <t xml:space="preserve">(D) = (B)+(C) </t>
  </si>
  <si>
    <t>As per Section 5 (if applicable).</t>
  </si>
  <si>
    <t>Accordingly, a number of NRM definitions have been used throughout, most of which are industry standard. For the avoidance of doubt, Applicants should specifically note the following:</t>
  </si>
  <si>
    <t>Such cells are identifiable by a small red triangle in the top-right corner.</t>
  </si>
  <si>
    <t>Applicants must also submit a cost estimate/cost plan in addition to completing this document to provide a full cost build-up, to include specific details of pricing assumptions, clarifications and exclusions.</t>
  </si>
  <si>
    <t>Project Manager</t>
  </si>
  <si>
    <t>Architect/designers</t>
  </si>
  <si>
    <t>Building services engineer (s)</t>
  </si>
  <si>
    <t>Structural engineer</t>
  </si>
  <si>
    <t>Principal Designer (CDM Coordinator)</t>
  </si>
  <si>
    <t>Environmental consultant</t>
  </si>
  <si>
    <t>Asbestos consultant</t>
  </si>
  <si>
    <t>Building Control consultant</t>
  </si>
  <si>
    <t>Other (applicant to provide details)</t>
  </si>
  <si>
    <t>Land acquisition</t>
  </si>
  <si>
    <t>Fees</t>
  </si>
  <si>
    <t>Charges</t>
  </si>
  <si>
    <t>Planning contributions</t>
  </si>
  <si>
    <t>insurances</t>
  </si>
  <si>
    <t>Decanting and relocation costs</t>
  </si>
  <si>
    <t>Employer finance costs</t>
  </si>
  <si>
    <t>Contract administrator/Employer's agent</t>
  </si>
  <si>
    <t>Quantity surveyor/cost manager</t>
  </si>
  <si>
    <t>Sequencing/programme advisor</t>
  </si>
  <si>
    <t>Fittings, furnishings and equipment (direct)</t>
  </si>
  <si>
    <t>Some of the cells that require completion have guidance comments that appear when the cursor is moved over the cell (as per the example to the right).</t>
  </si>
  <si>
    <t>This section provides guidance as to how to complete this document. If further assistance is required, Applicants should email queries to the following address:</t>
  </si>
  <si>
    <t>An allowance (if deemed appropriate) for use during the design process to provide for the risks associated with design development, changes in estimating data, third party risks (e.g. planning requirements, legal agreements, covenants, environmental issues and pressure groups), statutory requirements, procurement methodology and delays in tendering.</t>
  </si>
  <si>
    <t>An allowance (if deemed appropriate) for use during the construction process to provide for the risks associated with site conditions (e.g. access restrictions/limitations, existing buildings, boundaries, and existing occupants and users), ground conditions, existing services and delays by statutory undertakers.</t>
  </si>
  <si>
    <t>An allowance (if deemed appropriate) for use during both the design process and the construction process to provide for the risks of employer driven changes (e.g. changes in scope of works or brief, changes in quality and changes in time).</t>
  </si>
  <si>
    <t>An allowance (if deemed appropriate) for other employer risks (e.g. early handover, postponement, acceleration, availability of funds, liquidated damages for premiums on other contracts due to late provision of accommodation, unconventional tender action and special contract arrangements).</t>
  </si>
  <si>
    <t>Estimated tender return date</t>
  </si>
  <si>
    <t>Estimated start date</t>
  </si>
  <si>
    <t>Estimated completion date</t>
  </si>
  <si>
    <t>Estimated mid-point of construction</t>
  </si>
  <si>
    <t>Base date</t>
  </si>
  <si>
    <t>06-May-15 (2Q2015)</t>
  </si>
  <si>
    <t>20-Dec-15 (4Q2015)</t>
  </si>
  <si>
    <t>05-Jan-16 (1Q2016)</t>
  </si>
  <si>
    <t>30-Oct-16 (4Q2016)</t>
  </si>
  <si>
    <t>02-Jun-16 (2Q2016)</t>
  </si>
  <si>
    <t>Description</t>
  </si>
  <si>
    <t>Date</t>
  </si>
  <si>
    <t>BCIS TPI*</t>
  </si>
  <si>
    <t>Tender inflation (£)</t>
  </si>
  <si>
    <t>Inflation change (%)</t>
  </si>
  <si>
    <t>Total forecast project cost excluding inflation and VAT</t>
  </si>
  <si>
    <t>Increase between tender return date TPI (267) and mid-point of construction TPI (273).</t>
  </si>
  <si>
    <t>Increase between Base date TPI (262) and tender return date TPI (267)</t>
  </si>
  <si>
    <t>The below provides a brief example of how inflation can be calculated based on a Cost limit (excluding inflation) of £1,000,000 (i.e. the total forecast project cost excluding inflation and VAT):</t>
  </si>
  <si>
    <t>Construction inflation (£)</t>
  </si>
  <si>
    <t>Forecast inflation (%)</t>
  </si>
  <si>
    <t>1.91% of the Cost limit (excluding inflation)</t>
  </si>
  <si>
    <t>2.25% of the Cost limit (excluding inflation)</t>
  </si>
  <si>
    <t>6. Terms of reference</t>
  </si>
  <si>
    <t>Assumptions / Exclusions / Clarifications</t>
  </si>
  <si>
    <t>Terms of reference</t>
  </si>
  <si>
    <t>This section is for Applicants to provide further details of specific assumptions, exclusions and clarifications associated with their estimated costs.</t>
  </si>
  <si>
    <t>As a minimum, Applicants must include details of:</t>
  </si>
  <si>
    <t xml:space="preserve"> - exclusions (with narrative detailing why such items have not been priced or are not required); and</t>
  </si>
  <si>
    <t xml:space="preserve"> - the key assumptions on which the costs are based.</t>
  </si>
  <si>
    <t>Applicants should seek guidance from an appropriately qualified construction professional when calculating inflationary allowances to include within their forecast costs, and inflation forecasts should be based on recognised, published industry data, e.g. BCIS Tender Price Indices or construction consultants' published data.</t>
  </si>
  <si>
    <t>This section is auto-populated from Sections 4 and 5 (New Build Works estimate and Refurbishment Works estimate respectively). Accordingly, the Applicant does not need to input any data on this sheet, but should satisfy themselves that the sums etc. have been transferred correctly.</t>
  </si>
  <si>
    <t>Included above/below.</t>
  </si>
  <si>
    <t>GIFA (m2) - Refurbishment</t>
  </si>
  <si>
    <t>Total Project Cost (incl. VAT)</t>
  </si>
  <si>
    <t>Site investigations/surveys</t>
  </si>
  <si>
    <t xml:space="preserve">Further to the above, cells that do not require completion have been protected to avoid formulas etc. being overwritten. However, this document is not password protected, and as such, Applicants can unprotect worksheets if required. </t>
  </si>
  <si>
    <t>It is strongly recommended that Applicants do not unprotect tabs unless absolutely necessary.</t>
  </si>
  <si>
    <t>This can be done by selecting the "Review" section on the Excel toolbar, then the "Unprotect Sheet" button, as highlighted in picture to the right (older versions of Excel may appear different).</t>
  </si>
  <si>
    <t>The page view can be changed to remove the page number watermarks throughout the document. This document has been set to "Page Break Preview" as the default; this can be changed under the "View" section on the Excel toolbar</t>
  </si>
  <si>
    <t>Leave blank when protecting a sheet</t>
  </si>
  <si>
    <t>Similarly, protection can be reapplied using the "Protect Sheet" button under the same "Review" section. Users will be prompted to enter a password to re-protect the sheet but they should leave the password field blank and select the "OK" button (see further right).</t>
  </si>
  <si>
    <t>*data taken from the BCIS on 5th May 2015</t>
  </si>
  <si>
    <t>Base Date of the cost estimate (refer to 1.1.7 above for definition).</t>
  </si>
  <si>
    <t>The Applicant must complete the Gross Internal Floor Area (cell F6) for the New Build works element (refer to 1.1.7 for GIFA requirements).</t>
  </si>
  <si>
    <t>The Applicant must complete the Gross Internal Floor Area (cell F6) for the Refurbishment works element (refer to 1.1.7 for GIFA requirements).</t>
  </si>
  <si>
    <t xml:space="preserve">Applicants should seek specialist advice on VAT rates and the amount of irrecoverable VAT to be funded to ensure they are correctly applied to their forecast costs. General VAT guidance can be found here: https://www.gov.uk/topic/business-tax/vat  </t>
  </si>
  <si>
    <t>VAT charged to the project</t>
  </si>
  <si>
    <t xml:space="preserve">Total irrecoverable VAT </t>
  </si>
  <si>
    <t>Two separate amounts should be supplied to evidence VAT costs. The total VAT cost should be made available for sections 14.1. The total amount of irrecoverable VAT which the applicant is seeking capital fund to meet should be provided in section 14.2. The GLA will seek repayment of any VAT that is claimed as grant funding but later becomes recoverable directly from Government.</t>
  </si>
  <si>
    <t>Skills for Londoners Capital Cost Breakdown</t>
  </si>
  <si>
    <t>skillscapital@london.gov.uk</t>
  </si>
  <si>
    <t xml:space="preserve">This document must be completed by Applicants as part of their submission. The costs detailed within this document should reflect the full cost of undertaking the Capital Works as described by the Applicant in Block 8 - Budget within GLA OPS. </t>
  </si>
  <si>
    <t>This should reflect the Lead delivery organisation's name as indicated in Block 1 - Applicant details within GLA OPS.</t>
  </si>
  <si>
    <t>This should reflect the project title as indicated in Block 3 - Project details within GLA OPS.</t>
  </si>
  <si>
    <t>Estimated/indicative date for the Capital Works tender return (this should align with the Applicant's programme submission and Block 7 - Milestones within GLA OPS).</t>
  </si>
  <si>
    <t>Estimated/indicative date for commencement of the Capital Works (this should align with the Applicant's programme submission and Block 7 - Milestones within GLA OPS).</t>
  </si>
  <si>
    <t>Estimated/indicative date of completion of the Capital Works (this should align with the Applicant's programme submission and Block 7 - Milestones within GLA OPS).</t>
  </si>
  <si>
    <t>SKILLS FOR LONDONERS CAPITAL INVESTMENT FUND - ROUND 2</t>
  </si>
  <si>
    <t>Project title:</t>
  </si>
  <si>
    <t>Project title</t>
  </si>
  <si>
    <t>This should be a brief description of the Capital Works only as indicated in the public headline within Block 4 - Project information of GLA OPS.</t>
  </si>
  <si>
    <r>
      <t xml:space="preserve">The date on which rates and prices used to price the works are taken as a basis for calculations, e.g. if benchmark cost data from January 2018 is used as a basis to calculate the Capital Works' cost, the Base Date will be 1Q2018 (where 1Q = Jan-Mar, 2Q = Apr-Jun, 3Q = Jul-Sep, 4Q = Oct-Dec). </t>
    </r>
    <r>
      <rPr>
        <b/>
        <sz val="10"/>
        <rFont val="Arial"/>
        <family val="2"/>
      </rPr>
      <t>Please note these Quarters are different than those used for Block 8 - Budget and Block 9 - Outputs within GLA OPS.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</si>
</sst>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_-* #,##0_-;\-* #,##0_-;_-* &quot;-&quot;??_-;_-@_-"/>
    <numFmt numFmtId="165" formatCode="0.0"/>
    <numFmt numFmtId="166" formatCode="_-&quot;£&quot;* #,##0_-;\-&quot;£&quot;* #,##0_-;_-&quot;£&quot;* &quot;-&quot;??_-;_-@_-"/>
    <numFmt numFmtId="167" formatCode="dd\ mmmm\ yyyy"/>
  </numFmts>
  <fonts count="32" x14ac:knownFonts="1">
    <font>
      <sz val="12"/>
      <name val="Arial"/>
    </font>
    <font>
      <sz val="11"/>
      <color theme="1"/>
      <name val="Calibri"/>
      <family val="2"/>
      <scheme val="minor"/>
    </font>
    <font>
      <sz val="12"/>
      <name val="Arial"/>
      <family val="2"/>
    </font>
    <font>
      <sz val="10"/>
      <name val="Arial"/>
      <family val="2"/>
    </font>
    <font>
      <b/>
      <sz val="14"/>
      <color theme="1"/>
      <name val="Calibri"/>
      <family val="2"/>
      <scheme val="minor"/>
    </font>
    <font>
      <sz val="12"/>
      <name val="Arial"/>
      <family val="2"/>
    </font>
    <font>
      <sz val="9"/>
      <name val="Arial"/>
      <family val="2"/>
    </font>
    <font>
      <b/>
      <sz val="9"/>
      <color theme="0"/>
      <name val="Arial"/>
      <family val="2"/>
    </font>
    <font>
      <b/>
      <sz val="9"/>
      <name val="Arial"/>
      <family val="2"/>
    </font>
    <font>
      <sz val="9"/>
      <color theme="1"/>
      <name val="Calibri"/>
      <family val="2"/>
      <scheme val="minor"/>
    </font>
    <font>
      <b/>
      <sz val="9"/>
      <color theme="1"/>
      <name val="Calibri"/>
      <family val="2"/>
      <scheme val="minor"/>
    </font>
    <font>
      <b/>
      <sz val="10"/>
      <color theme="1"/>
      <name val="Calibri"/>
      <family val="2"/>
      <scheme val="minor"/>
    </font>
    <font>
      <sz val="9"/>
      <name val="Calibri"/>
      <family val="2"/>
      <scheme val="minor"/>
    </font>
    <font>
      <b/>
      <sz val="14"/>
      <name val="Calibri"/>
      <family val="2"/>
      <scheme val="minor"/>
    </font>
    <font>
      <b/>
      <sz val="20"/>
      <color theme="0"/>
      <name val="Arial"/>
      <family val="2"/>
    </font>
    <font>
      <b/>
      <sz val="14"/>
      <color theme="0"/>
      <name val="Arial"/>
      <family val="2"/>
    </font>
    <font>
      <b/>
      <sz val="16"/>
      <color theme="0"/>
      <name val="Arial"/>
      <family val="2"/>
    </font>
    <font>
      <sz val="16"/>
      <color theme="0"/>
      <name val="Arial"/>
      <family val="2"/>
    </font>
    <font>
      <b/>
      <sz val="18"/>
      <name val="Arial"/>
      <family val="2"/>
    </font>
    <font>
      <b/>
      <sz val="12"/>
      <name val="Calibri"/>
      <family val="2"/>
      <scheme val="minor"/>
    </font>
    <font>
      <b/>
      <sz val="10"/>
      <name val="Calibri"/>
      <family val="2"/>
      <scheme val="minor"/>
    </font>
    <font>
      <b/>
      <sz val="10"/>
      <color theme="0"/>
      <name val="Arial"/>
      <family val="2"/>
    </font>
    <font>
      <b/>
      <u/>
      <sz val="9"/>
      <name val="Arial"/>
      <family val="2"/>
    </font>
    <font>
      <sz val="9"/>
      <color indexed="81"/>
      <name val="Tahoma"/>
      <family val="2"/>
    </font>
    <font>
      <sz val="9"/>
      <color indexed="81"/>
      <name val="Arial"/>
      <family val="2"/>
    </font>
    <font>
      <b/>
      <sz val="9"/>
      <color indexed="81"/>
      <name val="Tahoma"/>
      <family val="2"/>
    </font>
    <font>
      <b/>
      <u/>
      <sz val="8"/>
      <name val="Arial"/>
      <family val="2"/>
    </font>
    <font>
      <sz val="8"/>
      <name val="Arial"/>
      <family val="2"/>
    </font>
    <font>
      <b/>
      <sz val="8"/>
      <name val="Arial"/>
      <family val="2"/>
    </font>
    <font>
      <u/>
      <sz val="12"/>
      <color theme="10"/>
      <name val="Arial"/>
      <family val="2"/>
    </font>
    <font>
      <u/>
      <sz val="10"/>
      <name val="Arial"/>
      <family val="2"/>
    </font>
    <font>
      <b/>
      <sz val="10"/>
      <name val="Arial"/>
      <family val="2"/>
    </font>
  </fonts>
  <fills count="7">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DCFEF"/>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auto="1"/>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7">
    <xf numFmtId="0" fontId="0" fillId="0" borderId="0"/>
    <xf numFmtId="43" fontId="2" fillId="0" borderId="0" applyFont="0" applyFill="0" applyBorder="0" applyAlignment="0" applyProtection="0"/>
    <xf numFmtId="9" fontId="2" fillId="0" borderId="0" applyFont="0" applyFill="0" applyBorder="0" applyAlignment="0" applyProtection="0"/>
    <xf numFmtId="44" fontId="5" fillId="0" borderId="0" applyFont="0" applyFill="0" applyBorder="0" applyAlignment="0" applyProtection="0"/>
    <xf numFmtId="0" fontId="1" fillId="0" borderId="0"/>
    <xf numFmtId="43" fontId="1" fillId="0" borderId="0" applyFont="0" applyFill="0" applyBorder="0" applyAlignment="0" applyProtection="0"/>
    <xf numFmtId="0" fontId="29" fillId="0" borderId="0" applyNumberFormat="0" applyFill="0" applyBorder="0" applyAlignment="0" applyProtection="0"/>
  </cellStyleXfs>
  <cellXfs count="140">
    <xf numFmtId="0" fontId="0" fillId="0" borderId="0" xfId="0"/>
    <xf numFmtId="0" fontId="3" fillId="0" borderId="0" xfId="0" applyFont="1"/>
    <xf numFmtId="0" fontId="6" fillId="0" borderId="0" xfId="0" applyFont="1"/>
    <xf numFmtId="0" fontId="6" fillId="0" borderId="0" xfId="0" applyFont="1" applyAlignment="1">
      <alignment vertical="center"/>
    </xf>
    <xf numFmtId="166" fontId="6" fillId="0" borderId="0" xfId="3" applyNumberFormat="1" applyFont="1"/>
    <xf numFmtId="0" fontId="6" fillId="0" borderId="0" xfId="0" applyFont="1" applyBorder="1" applyProtection="1">
      <protection locked="0"/>
    </xf>
    <xf numFmtId="166" fontId="6" fillId="0" borderId="0" xfId="3" applyNumberFormat="1" applyFont="1" applyBorder="1"/>
    <xf numFmtId="0" fontId="6" fillId="0" borderId="0" xfId="0" applyFont="1" applyBorder="1" applyAlignment="1">
      <alignment vertical="center"/>
    </xf>
    <xf numFmtId="2" fontId="6" fillId="0" borderId="0" xfId="0" applyNumberFormat="1" applyFont="1" applyBorder="1" applyAlignment="1">
      <alignment vertical="center"/>
    </xf>
    <xf numFmtId="9" fontId="6" fillId="0" borderId="0" xfId="0" applyNumberFormat="1" applyFont="1" applyBorder="1" applyAlignment="1">
      <alignment horizontal="center" vertical="center"/>
    </xf>
    <xf numFmtId="0" fontId="6" fillId="0" borderId="0" xfId="0" applyFont="1" applyBorder="1"/>
    <xf numFmtId="0" fontId="6" fillId="0" borderId="0" xfId="0" applyFont="1" applyFill="1" applyAlignment="1">
      <alignment vertical="center"/>
    </xf>
    <xf numFmtId="0" fontId="8" fillId="0" borderId="0" xfId="0" applyFont="1" applyFill="1" applyAlignment="1">
      <alignment horizontal="right" vertical="center"/>
    </xf>
    <xf numFmtId="165" fontId="6" fillId="0" borderId="0" xfId="0" applyNumberFormat="1" applyFont="1" applyBorder="1" applyAlignment="1">
      <alignment vertical="center"/>
    </xf>
    <xf numFmtId="0" fontId="8" fillId="0" borderId="0" xfId="0" applyFont="1" applyAlignment="1">
      <alignment horizontal="center"/>
    </xf>
    <xf numFmtId="0" fontId="8" fillId="0" borderId="0" xfId="0" quotePrefix="1" applyFont="1" applyFill="1" applyAlignment="1">
      <alignment horizontal="right" vertical="center"/>
    </xf>
    <xf numFmtId="166" fontId="6" fillId="0" borderId="0" xfId="0" applyNumberFormat="1" applyFont="1" applyBorder="1"/>
    <xf numFmtId="9" fontId="6" fillId="0" borderId="0" xfId="2" applyFont="1" applyAlignment="1">
      <alignment horizontal="center"/>
    </xf>
    <xf numFmtId="0" fontId="9" fillId="0" borderId="0" xfId="4" applyFont="1" applyBorder="1"/>
    <xf numFmtId="165" fontId="4" fillId="0" borderId="0" xfId="4" applyNumberFormat="1" applyFont="1" applyBorder="1" applyAlignment="1">
      <alignment vertical="center"/>
    </xf>
    <xf numFmtId="0" fontId="9" fillId="0" borderId="0" xfId="4" applyFont="1" applyBorder="1" applyAlignment="1">
      <alignment vertical="center"/>
    </xf>
    <xf numFmtId="164" fontId="10" fillId="0" borderId="0" xfId="5" applyNumberFormat="1" applyFont="1" applyFill="1" applyBorder="1" applyAlignment="1">
      <alignment horizontal="right" indent="1"/>
    </xf>
    <xf numFmtId="0" fontId="9" fillId="0" borderId="2" xfId="4" applyFont="1" applyBorder="1"/>
    <xf numFmtId="0" fontId="10" fillId="0" borderId="0" xfId="4" applyFont="1" applyFill="1" applyBorder="1"/>
    <xf numFmtId="0" fontId="9" fillId="0" borderId="0" xfId="4" applyFont="1" applyAlignment="1">
      <alignment vertical="center"/>
    </xf>
    <xf numFmtId="0" fontId="9" fillId="0" borderId="0" xfId="4" applyFont="1"/>
    <xf numFmtId="0" fontId="12" fillId="0" borderId="0" xfId="4" applyFont="1" applyBorder="1" applyAlignment="1">
      <alignment horizontal="left"/>
    </xf>
    <xf numFmtId="167" fontId="3" fillId="0" borderId="0" xfId="0" applyNumberFormat="1" applyFont="1" applyAlignment="1">
      <alignment horizontal="left"/>
    </xf>
    <xf numFmtId="0" fontId="3" fillId="2" borderId="1" xfId="0" applyFont="1" applyFill="1" applyBorder="1"/>
    <xf numFmtId="167" fontId="3" fillId="2" borderId="1" xfId="0" applyNumberFormat="1" applyFont="1" applyFill="1" applyBorder="1" applyAlignment="1">
      <alignment horizontal="left"/>
    </xf>
    <xf numFmtId="164" fontId="3" fillId="0" borderId="1" xfId="0" applyNumberFormat="1" applyFont="1" applyFill="1" applyBorder="1"/>
    <xf numFmtId="166" fontId="3" fillId="0" borderId="1" xfId="3" applyNumberFormat="1" applyFont="1" applyBorder="1"/>
    <xf numFmtId="9" fontId="6" fillId="0" borderId="0" xfId="2" applyFont="1" applyBorder="1" applyAlignment="1">
      <alignment horizontal="center"/>
    </xf>
    <xf numFmtId="0" fontId="8" fillId="0" borderId="0" xfId="0" applyFont="1" applyFill="1" applyAlignment="1">
      <alignment horizontal="center"/>
    </xf>
    <xf numFmtId="166" fontId="6" fillId="2" borderId="0" xfId="3" applyNumberFormat="1" applyFont="1" applyFill="1"/>
    <xf numFmtId="166" fontId="6" fillId="2" borderId="0" xfId="3" applyNumberFormat="1" applyFont="1" applyFill="1" applyBorder="1"/>
    <xf numFmtId="166" fontId="6" fillId="2" borderId="0" xfId="0" applyNumberFormat="1" applyFont="1" applyFill="1" applyBorder="1"/>
    <xf numFmtId="166" fontId="8" fillId="3" borderId="0" xfId="3" applyNumberFormat="1" applyFont="1" applyFill="1"/>
    <xf numFmtId="9" fontId="8" fillId="3" borderId="0" xfId="2" applyFont="1" applyFill="1" applyAlignment="1">
      <alignment horizontal="center"/>
    </xf>
    <xf numFmtId="164" fontId="6" fillId="2" borderId="0" xfId="1" applyNumberFormat="1" applyFont="1" applyFill="1"/>
    <xf numFmtId="0" fontId="12" fillId="0" borderId="0" xfId="4" applyFont="1" applyBorder="1"/>
    <xf numFmtId="165" fontId="13" fillId="0" borderId="0" xfId="4" applyNumberFormat="1" applyFont="1" applyBorder="1" applyAlignment="1">
      <alignment vertical="center"/>
    </xf>
    <xf numFmtId="165" fontId="13" fillId="0" borderId="2" xfId="4" applyNumberFormat="1" applyFont="1" applyBorder="1" applyAlignment="1">
      <alignment vertical="center"/>
    </xf>
    <xf numFmtId="0" fontId="12" fillId="0" borderId="2" xfId="4" applyFont="1" applyBorder="1"/>
    <xf numFmtId="0" fontId="11" fillId="0" borderId="3" xfId="4" applyFont="1" applyFill="1" applyBorder="1" applyAlignment="1">
      <alignment vertical="center"/>
    </xf>
    <xf numFmtId="0" fontId="11" fillId="0" borderId="3" xfId="4" applyFont="1" applyFill="1" applyBorder="1" applyAlignment="1">
      <alignment horizontal="center" vertical="center" wrapText="1"/>
    </xf>
    <xf numFmtId="0" fontId="18" fillId="0" borderId="0" xfId="4" applyFont="1" applyBorder="1" applyAlignment="1"/>
    <xf numFmtId="0" fontId="12" fillId="0" borderId="0" xfId="4" applyFont="1" applyBorder="1" applyAlignment="1">
      <alignment horizontal="right" vertical="center"/>
    </xf>
    <xf numFmtId="0" fontId="19" fillId="0" borderId="0" xfId="4" applyFont="1" applyBorder="1" applyAlignment="1">
      <alignment horizontal="right" vertical="center"/>
    </xf>
    <xf numFmtId="0" fontId="20" fillId="0" borderId="3" xfId="4" applyFont="1" applyFill="1" applyBorder="1" applyAlignment="1">
      <alignment vertical="center"/>
    </xf>
    <xf numFmtId="0" fontId="20" fillId="0" borderId="3" xfId="4" applyFont="1" applyFill="1" applyBorder="1" applyAlignment="1">
      <alignment horizontal="center" vertical="center" wrapText="1"/>
    </xf>
    <xf numFmtId="164" fontId="3" fillId="0" borderId="1" xfId="1" applyNumberFormat="1" applyFont="1" applyFill="1" applyBorder="1"/>
    <xf numFmtId="167" fontId="3" fillId="0" borderId="0" xfId="0" applyNumberFormat="1" applyFont="1" applyFill="1" applyAlignment="1">
      <alignment horizontal="left"/>
    </xf>
    <xf numFmtId="0" fontId="9" fillId="0" borderId="2" xfId="4" applyFont="1" applyBorder="1" applyAlignment="1">
      <alignment vertical="center"/>
    </xf>
    <xf numFmtId="164" fontId="10" fillId="0" borderId="2" xfId="5" applyNumberFormat="1" applyFont="1" applyFill="1" applyBorder="1" applyAlignment="1">
      <alignment horizontal="right" indent="1"/>
    </xf>
    <xf numFmtId="0" fontId="3" fillId="0" borderId="0" xfId="0" applyFont="1" applyAlignment="1">
      <alignment horizontal="left" wrapText="1"/>
    </xf>
    <xf numFmtId="0" fontId="3" fillId="0" borderId="0" xfId="0" applyFont="1" applyAlignment="1">
      <alignment horizontal="left" indent="1"/>
    </xf>
    <xf numFmtId="167" fontId="3" fillId="0" borderId="1" xfId="0" applyNumberFormat="1" applyFont="1" applyFill="1" applyBorder="1" applyAlignment="1">
      <alignment horizontal="left"/>
    </xf>
    <xf numFmtId="0" fontId="6" fillId="2" borderId="0" xfId="0" applyFont="1" applyFill="1"/>
    <xf numFmtId="0" fontId="3" fillId="0" borderId="0" xfId="0" applyFont="1" applyAlignment="1">
      <alignment horizontal="left" wrapText="1"/>
    </xf>
    <xf numFmtId="0" fontId="3" fillId="0" borderId="0" xfId="0" applyFont="1" applyAlignment="1">
      <alignment horizontal="left" vertical="top" wrapText="1"/>
    </xf>
    <xf numFmtId="14" fontId="3" fillId="0" borderId="0" xfId="0" applyNumberFormat="1" applyFont="1"/>
    <xf numFmtId="166" fontId="8" fillId="4" borderId="0" xfId="3" applyNumberFormat="1" applyFont="1" applyFill="1" applyAlignment="1">
      <alignment vertical="center"/>
    </xf>
    <xf numFmtId="9" fontId="8" fillId="4" borderId="0" xfId="2" applyFont="1" applyFill="1" applyAlignment="1">
      <alignment horizontal="center" vertical="center"/>
    </xf>
    <xf numFmtId="0" fontId="22" fillId="0" borderId="0" xfId="0" applyFont="1"/>
    <xf numFmtId="167" fontId="3" fillId="0" borderId="0" xfId="0" applyNumberFormat="1" applyFont="1" applyFill="1" applyBorder="1" applyAlignment="1">
      <alignment horizontal="left"/>
    </xf>
    <xf numFmtId="164" fontId="3" fillId="0" borderId="0" xfId="1" applyNumberFormat="1" applyFont="1" applyFill="1" applyBorder="1"/>
    <xf numFmtId="164" fontId="3" fillId="0" borderId="0" xfId="0" applyNumberFormat="1" applyFont="1" applyFill="1" applyBorder="1"/>
    <xf numFmtId="166" fontId="3" fillId="0" borderId="0" xfId="3" applyNumberFormat="1" applyFont="1" applyBorder="1"/>
    <xf numFmtId="166" fontId="6" fillId="2" borderId="0" xfId="3" applyNumberFormat="1" applyFont="1" applyFill="1" applyBorder="1" applyAlignment="1">
      <alignment horizontal="right"/>
    </xf>
    <xf numFmtId="0" fontId="3" fillId="0" borderId="0" xfId="0" applyFont="1" applyAlignment="1">
      <alignment horizontal="left" wrapText="1"/>
    </xf>
    <xf numFmtId="165" fontId="7" fillId="5" borderId="0" xfId="0" applyNumberFormat="1" applyFont="1" applyFill="1" applyAlignment="1">
      <alignment vertical="center"/>
    </xf>
    <xf numFmtId="0" fontId="7" fillId="5" borderId="0" xfId="0" applyFont="1" applyFill="1" applyAlignment="1">
      <alignment vertical="center"/>
    </xf>
    <xf numFmtId="166" fontId="7" fillId="5" borderId="0" xfId="3" applyNumberFormat="1" applyFont="1" applyFill="1" applyAlignment="1">
      <alignment horizontal="center" vertical="center"/>
    </xf>
    <xf numFmtId="9" fontId="7" fillId="5" borderId="0" xfId="2" applyFont="1" applyFill="1" applyAlignment="1">
      <alignment horizontal="center" vertical="center"/>
    </xf>
    <xf numFmtId="0" fontId="7" fillId="5" borderId="0" xfId="0" applyFont="1" applyFill="1" applyAlignment="1">
      <alignment horizontal="left" vertical="center"/>
    </xf>
    <xf numFmtId="0" fontId="6" fillId="0" borderId="0" xfId="0" applyFont="1" applyFill="1" applyBorder="1" applyAlignment="1">
      <alignment vertical="center"/>
    </xf>
    <xf numFmtId="166" fontId="7" fillId="5" borderId="0" xfId="3" applyNumberFormat="1" applyFont="1" applyFill="1" applyAlignment="1">
      <alignment vertical="center"/>
    </xf>
    <xf numFmtId="165" fontId="21" fillId="5" borderId="0" xfId="0" applyNumberFormat="1" applyFont="1" applyFill="1" applyAlignment="1">
      <alignment vertical="center"/>
    </xf>
    <xf numFmtId="0" fontId="21" fillId="5" borderId="0" xfId="0" applyFont="1" applyFill="1" applyAlignment="1">
      <alignment vertical="center"/>
    </xf>
    <xf numFmtId="0" fontId="3" fillId="0" borderId="0" xfId="0" applyFont="1" applyFill="1"/>
    <xf numFmtId="0" fontId="0" fillId="5" borderId="0" xfId="0" applyFill="1"/>
    <xf numFmtId="0" fontId="15" fillId="5" borderId="0" xfId="0" applyFont="1" applyFill="1"/>
    <xf numFmtId="0" fontId="16" fillId="5" borderId="0" xfId="0" applyFont="1" applyFill="1"/>
    <xf numFmtId="0" fontId="17" fillId="5" borderId="0" xfId="0" applyFont="1" applyFill="1"/>
    <xf numFmtId="0" fontId="3" fillId="0" borderId="0" xfId="0" applyFont="1" applyAlignment="1">
      <alignment horizontal="left" wrapText="1"/>
    </xf>
    <xf numFmtId="0" fontId="3" fillId="0" borderId="0" xfId="0" applyFont="1" applyAlignment="1">
      <alignment horizontal="left" vertical="top" wrapText="1"/>
    </xf>
    <xf numFmtId="0" fontId="26" fillId="0" borderId="0" xfId="0" applyFont="1"/>
    <xf numFmtId="0" fontId="27" fillId="0" borderId="0" xfId="0" applyFont="1"/>
    <xf numFmtId="0" fontId="28" fillId="0" borderId="0" xfId="0" applyFont="1" applyAlignment="1">
      <alignment horizontal="center"/>
    </xf>
    <xf numFmtId="0" fontId="3" fillId="0" borderId="0" xfId="0" applyFont="1" applyAlignment="1">
      <alignment wrapText="1"/>
    </xf>
    <xf numFmtId="0" fontId="3" fillId="0" borderId="0" xfId="0" applyFont="1" applyAlignment="1">
      <alignment horizontal="left" wrapText="1"/>
    </xf>
    <xf numFmtId="0" fontId="3" fillId="0" borderId="0" xfId="0" applyFont="1" applyFill="1" applyAlignment="1">
      <alignment horizontal="left" wrapText="1"/>
    </xf>
    <xf numFmtId="0" fontId="30" fillId="0" borderId="0" xfId="0" applyFont="1" applyFill="1" applyAlignment="1">
      <alignment horizontal="left" indent="1"/>
    </xf>
    <xf numFmtId="0" fontId="30" fillId="0" borderId="0" xfId="0" applyFont="1" applyFill="1" applyAlignment="1">
      <alignment horizontal="center"/>
    </xf>
    <xf numFmtId="0" fontId="30" fillId="0" borderId="0" xfId="0" applyFont="1" applyFill="1"/>
    <xf numFmtId="0" fontId="6" fillId="0" borderId="0" xfId="0" applyFont="1" applyFill="1" applyAlignment="1">
      <alignment horizontal="left" indent="1"/>
    </xf>
    <xf numFmtId="15" fontId="3" fillId="0" borderId="0" xfId="0" applyNumberFormat="1" applyFont="1" applyFill="1" applyAlignment="1">
      <alignment horizontal="center" wrapText="1"/>
    </xf>
    <xf numFmtId="15" fontId="3" fillId="0" borderId="0" xfId="0" applyNumberFormat="1" applyFont="1" applyFill="1" applyAlignment="1">
      <alignment horizontal="left" wrapText="1"/>
    </xf>
    <xf numFmtId="0" fontId="3" fillId="0" borderId="0" xfId="0" applyFont="1" applyFill="1" applyAlignment="1">
      <alignment horizontal="center" wrapText="1"/>
    </xf>
    <xf numFmtId="0" fontId="27" fillId="0" borderId="0" xfId="0" applyFont="1" applyFill="1"/>
    <xf numFmtId="0" fontId="3" fillId="0" borderId="0" xfId="0" applyFont="1" applyFill="1" applyAlignment="1">
      <alignment horizontal="left" indent="1"/>
    </xf>
    <xf numFmtId="166" fontId="3" fillId="0" borderId="0" xfId="3" applyNumberFormat="1" applyFont="1" applyFill="1" applyAlignment="1">
      <alignment horizontal="left" wrapText="1"/>
    </xf>
    <xf numFmtId="0" fontId="3" fillId="0" borderId="0" xfId="0" applyFont="1" applyFill="1" applyAlignment="1">
      <alignment horizontal="left"/>
    </xf>
    <xf numFmtId="10" fontId="3" fillId="0" borderId="0" xfId="2" applyNumberFormat="1" applyFont="1" applyFill="1" applyAlignment="1">
      <alignment horizontal="right" wrapText="1"/>
    </xf>
    <xf numFmtId="166" fontId="3" fillId="0" borderId="0" xfId="0" applyNumberFormat="1" applyFont="1" applyFill="1" applyAlignment="1">
      <alignment horizontal="left" wrapText="1"/>
    </xf>
    <xf numFmtId="44" fontId="3" fillId="0" borderId="0" xfId="0" applyNumberFormat="1" applyFont="1" applyFill="1" applyAlignment="1">
      <alignment horizontal="left" wrapText="1"/>
    </xf>
    <xf numFmtId="9" fontId="6" fillId="0" borderId="0" xfId="2" applyFont="1" applyBorder="1" applyAlignment="1">
      <alignment vertical="center"/>
    </xf>
    <xf numFmtId="0" fontId="6" fillId="2" borderId="0" xfId="0" applyFont="1" applyFill="1" applyAlignment="1">
      <alignment horizontal="center"/>
    </xf>
    <xf numFmtId="0" fontId="6" fillId="2" borderId="0" xfId="0" applyFont="1" applyFill="1" applyAlignment="1"/>
    <xf numFmtId="0" fontId="3" fillId="0" borderId="0" xfId="0" quotePrefix="1" applyFont="1"/>
    <xf numFmtId="0" fontId="6" fillId="2" borderId="0" xfId="0" applyFont="1" applyFill="1" applyAlignment="1" applyProtection="1">
      <alignment horizontal="center"/>
    </xf>
    <xf numFmtId="166" fontId="6" fillId="2" borderId="0" xfId="3" applyNumberFormat="1" applyFont="1" applyFill="1" applyProtection="1"/>
    <xf numFmtId="166" fontId="6" fillId="2" borderId="0" xfId="3" applyNumberFormat="1" applyFont="1" applyFill="1" applyBorder="1" applyProtection="1"/>
    <xf numFmtId="166" fontId="6" fillId="2" borderId="0" xfId="0" applyNumberFormat="1" applyFont="1" applyFill="1" applyBorder="1" applyProtection="1"/>
    <xf numFmtId="165" fontId="6" fillId="0" borderId="0" xfId="0" applyNumberFormat="1" applyFont="1"/>
    <xf numFmtId="0" fontId="6" fillId="0" borderId="0" xfId="0" applyFont="1" applyAlignment="1">
      <alignment horizontal="left" indent="5"/>
    </xf>
    <xf numFmtId="9" fontId="6" fillId="0" borderId="0" xfId="0" applyNumberFormat="1" applyFont="1" applyBorder="1" applyAlignment="1" applyProtection="1">
      <alignment horizontal="center" vertical="center"/>
      <protection hidden="1"/>
    </xf>
    <xf numFmtId="0" fontId="3" fillId="0" borderId="0" xfId="0" applyFont="1" applyAlignment="1">
      <alignment horizontal="left" wrapText="1"/>
    </xf>
    <xf numFmtId="0" fontId="29" fillId="0" borderId="0" xfId="6" applyAlignment="1">
      <alignment horizontal="left" wrapText="1"/>
    </xf>
    <xf numFmtId="0" fontId="14" fillId="5" borderId="0" xfId="0" applyFont="1" applyFill="1" applyAlignment="1">
      <alignment horizontal="left" wrapText="1"/>
    </xf>
    <xf numFmtId="0" fontId="3" fillId="0" borderId="0" xfId="0" applyFont="1" applyAlignment="1">
      <alignment horizontal="left" wrapText="1"/>
    </xf>
    <xf numFmtId="0" fontId="3" fillId="6" borderId="0" xfId="0" applyFont="1" applyFill="1" applyAlignment="1">
      <alignment horizontal="left" vertical="top" wrapText="1"/>
    </xf>
    <xf numFmtId="0" fontId="3" fillId="0" borderId="0" xfId="0" applyFont="1" applyAlignment="1">
      <alignment horizontal="left" vertical="top" wrapText="1"/>
    </xf>
    <xf numFmtId="0" fontId="3" fillId="0" borderId="0" xfId="0" applyFont="1" applyFill="1" applyAlignment="1">
      <alignment horizontal="left" wrapText="1"/>
    </xf>
    <xf numFmtId="0" fontId="3" fillId="6" borderId="0" xfId="0" applyFont="1" applyFill="1" applyAlignment="1">
      <alignment horizontal="left" wrapText="1"/>
    </xf>
    <xf numFmtId="0" fontId="3" fillId="2" borderId="5" xfId="0" applyFont="1" applyFill="1" applyBorder="1" applyAlignment="1">
      <alignment horizontal="left"/>
    </xf>
    <xf numFmtId="0" fontId="3" fillId="2" borderId="12" xfId="0" applyFont="1" applyFill="1" applyBorder="1" applyAlignment="1">
      <alignment horizontal="left"/>
    </xf>
    <xf numFmtId="0" fontId="3" fillId="2" borderId="6" xfId="0" applyFont="1" applyFill="1" applyBorder="1" applyAlignment="1">
      <alignment horizontal="left"/>
    </xf>
    <xf numFmtId="0" fontId="3" fillId="2" borderId="7"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14" xfId="0" applyFont="1" applyFill="1" applyBorder="1" applyAlignment="1">
      <alignment horizontal="left" vertical="top" wrapText="1"/>
    </xf>
    <xf numFmtId="0" fontId="3" fillId="2" borderId="11" xfId="0" applyFont="1" applyFill="1" applyBorder="1" applyAlignment="1">
      <alignment horizontal="left" vertical="top" wrapText="1"/>
    </xf>
    <xf numFmtId="0" fontId="8" fillId="4" borderId="0" xfId="0" applyFont="1" applyFill="1" applyAlignment="1">
      <alignment horizontal="right" vertical="center" wrapText="1"/>
    </xf>
    <xf numFmtId="0" fontId="8" fillId="4" borderId="0" xfId="0" applyFont="1" applyFill="1" applyAlignment="1">
      <alignment horizontal="right" vertical="center"/>
    </xf>
  </cellXfs>
  <cellStyles count="7">
    <cellStyle name="Comma" xfId="1" builtinId="3"/>
    <cellStyle name="Comma 25 2 4 2" xfId="5" xr:uid="{00000000-0005-0000-0000-000001000000}"/>
    <cellStyle name="Currency" xfId="3" builtinId="4"/>
    <cellStyle name="Hyperlink" xfId="6" builtinId="8"/>
    <cellStyle name="Normal" xfId="0" builtinId="0"/>
    <cellStyle name="Normal 124 4 2" xfId="4" xr:uid="{00000000-0005-0000-0000-000005000000}"/>
    <cellStyle name="Percent" xfId="2" builtinId="5"/>
  </cellStyles>
  <dxfs count="0"/>
  <tableStyles count="0" defaultTableStyle="TableStyleMedium9" defaultPivotStyle="PivotStyleLight16"/>
  <colors>
    <mruColors>
      <color rgb="FF9DCFE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276225</xdr:colOff>
      <xdr:row>17</xdr:row>
      <xdr:rowOff>104554</xdr:rowOff>
    </xdr:from>
    <xdr:to>
      <xdr:col>6</xdr:col>
      <xdr:colOff>2981325</xdr:colOff>
      <xdr:row>24</xdr:row>
      <xdr:rowOff>66675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15419" t="20625" r="54188" b="67499"/>
        <a:stretch/>
      </xdr:blipFill>
      <xdr:spPr>
        <a:xfrm>
          <a:off x="4686300" y="2438179"/>
          <a:ext cx="4486275" cy="1095596"/>
        </a:xfrm>
        <a:prstGeom prst="rect">
          <a:avLst/>
        </a:prstGeom>
      </xdr:spPr>
    </xdr:pic>
    <xdr:clientData/>
  </xdr:twoCellAnchor>
  <xdr:twoCellAnchor editAs="oneCell">
    <xdr:from>
      <xdr:col>6</xdr:col>
      <xdr:colOff>1638300</xdr:colOff>
      <xdr:row>24</xdr:row>
      <xdr:rowOff>150977</xdr:rowOff>
    </xdr:from>
    <xdr:to>
      <xdr:col>7</xdr:col>
      <xdr:colOff>25734</xdr:colOff>
      <xdr:row>34</xdr:row>
      <xdr:rowOff>152401</xdr:rowOff>
    </xdr:to>
    <xdr:pic>
      <xdr:nvPicPr>
        <xdr:cNvPr id="8" name="Pictur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2"/>
        <a:stretch>
          <a:fillRect/>
        </a:stretch>
      </xdr:blipFill>
      <xdr:spPr>
        <a:xfrm>
          <a:off x="8077200" y="3780002"/>
          <a:ext cx="1521159" cy="1620674"/>
        </a:xfrm>
        <a:prstGeom prst="rect">
          <a:avLst/>
        </a:prstGeom>
      </xdr:spPr>
    </xdr:pic>
    <xdr:clientData/>
  </xdr:twoCellAnchor>
  <xdr:twoCellAnchor>
    <xdr:from>
      <xdr:col>6</xdr:col>
      <xdr:colOff>2266950</xdr:colOff>
      <xdr:row>32</xdr:row>
      <xdr:rowOff>104775</xdr:rowOff>
    </xdr:from>
    <xdr:to>
      <xdr:col>6</xdr:col>
      <xdr:colOff>2628900</xdr:colOff>
      <xdr:row>34</xdr:row>
      <xdr:rowOff>142875</xdr:rowOff>
    </xdr:to>
    <xdr:sp macro="" textlink="">
      <xdr:nvSpPr>
        <xdr:cNvPr id="9" name="Oval 8">
          <a:extLst>
            <a:ext uri="{FF2B5EF4-FFF2-40B4-BE49-F238E27FC236}">
              <a16:creationId xmlns:a16="http://schemas.microsoft.com/office/drawing/2014/main" id="{00000000-0008-0000-0100-000009000000}"/>
            </a:ext>
          </a:extLst>
        </xdr:cNvPr>
        <xdr:cNvSpPr/>
      </xdr:nvSpPr>
      <xdr:spPr>
        <a:xfrm>
          <a:off x="8705850" y="5029200"/>
          <a:ext cx="361950" cy="3619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6</xdr:col>
      <xdr:colOff>1552575</xdr:colOff>
      <xdr:row>28</xdr:row>
      <xdr:rowOff>47625</xdr:rowOff>
    </xdr:from>
    <xdr:to>
      <xdr:col>6</xdr:col>
      <xdr:colOff>2238375</xdr:colOff>
      <xdr:row>34</xdr:row>
      <xdr:rowOff>114300</xdr:rowOff>
    </xdr:to>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flipV="1">
          <a:off x="7991475" y="4324350"/>
          <a:ext cx="685800" cy="1038225"/>
        </a:xfrm>
        <a:prstGeom prst="straightConnector1">
          <a:avLst/>
        </a:prstGeom>
        <a:ln w="2222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1676400</xdr:colOff>
      <xdr:row>25</xdr:row>
      <xdr:rowOff>38100</xdr:rowOff>
    </xdr:from>
    <xdr:to>
      <xdr:col>6</xdr:col>
      <xdr:colOff>1439496</xdr:colOff>
      <xdr:row>32</xdr:row>
      <xdr:rowOff>28394</xdr:rowOff>
    </xdr:to>
    <xdr:grpSp>
      <xdr:nvGrpSpPr>
        <xdr:cNvPr id="17" name="Group 16">
          <a:extLst>
            <a:ext uri="{FF2B5EF4-FFF2-40B4-BE49-F238E27FC236}">
              <a16:creationId xmlns:a16="http://schemas.microsoft.com/office/drawing/2014/main" id="{00000000-0008-0000-0100-000011000000}"/>
            </a:ext>
          </a:extLst>
        </xdr:cNvPr>
        <xdr:cNvGrpSpPr>
          <a:grpSpLocks noChangeAspect="1"/>
        </xdr:cNvGrpSpPr>
      </xdr:nvGrpSpPr>
      <xdr:grpSpPr>
        <a:xfrm>
          <a:off x="6334125" y="3829050"/>
          <a:ext cx="1544271" cy="1123769"/>
          <a:chOff x="6372225" y="3829049"/>
          <a:chExt cx="2028571" cy="1476195"/>
        </a:xfrm>
      </xdr:grpSpPr>
      <xdr:pic>
        <xdr:nvPicPr>
          <xdr:cNvPr id="14" name="Picture 13">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3"/>
          <a:stretch>
            <a:fillRect/>
          </a:stretch>
        </xdr:blipFill>
        <xdr:spPr>
          <a:xfrm>
            <a:off x="6372225" y="3857625"/>
            <a:ext cx="2028571" cy="1447619"/>
          </a:xfrm>
          <a:prstGeom prst="rect">
            <a:avLst/>
          </a:prstGeom>
        </xdr:spPr>
      </xdr:pic>
      <xdr:sp macro="" textlink="">
        <xdr:nvSpPr>
          <xdr:cNvPr id="15" name="Oval 14">
            <a:extLst>
              <a:ext uri="{FF2B5EF4-FFF2-40B4-BE49-F238E27FC236}">
                <a16:creationId xmlns:a16="http://schemas.microsoft.com/office/drawing/2014/main" id="{00000000-0008-0000-0100-00000F000000}"/>
              </a:ext>
            </a:extLst>
          </xdr:cNvPr>
          <xdr:cNvSpPr/>
        </xdr:nvSpPr>
        <xdr:spPr>
          <a:xfrm>
            <a:off x="6515100" y="3829049"/>
            <a:ext cx="540000" cy="54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6" name="Oval 15">
            <a:extLst>
              <a:ext uri="{FF2B5EF4-FFF2-40B4-BE49-F238E27FC236}">
                <a16:creationId xmlns:a16="http://schemas.microsoft.com/office/drawing/2014/main" id="{00000000-0008-0000-0100-000010000000}"/>
              </a:ext>
            </a:extLst>
          </xdr:cNvPr>
          <xdr:cNvSpPr/>
        </xdr:nvSpPr>
        <xdr:spPr>
          <a:xfrm>
            <a:off x="7581900" y="4171948"/>
            <a:ext cx="792000" cy="792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skillscapital@london.gov.uk"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9"/>
  <sheetViews>
    <sheetView view="pageBreakPreview" zoomScale="70" zoomScaleNormal="100" zoomScaleSheetLayoutView="70" workbookViewId="0">
      <selection activeCell="F38" sqref="F38"/>
    </sheetView>
  </sheetViews>
  <sheetFormatPr defaultRowHeight="15" x14ac:dyDescent="0.2"/>
  <cols>
    <col min="1" max="1" width="7.44140625" customWidth="1"/>
    <col min="2" max="2" width="22.33203125" customWidth="1"/>
    <col min="3" max="3" width="20.5546875" customWidth="1"/>
    <col min="5" max="5" width="4.77734375" customWidth="1"/>
    <col min="6" max="6" width="45" customWidth="1"/>
  </cols>
  <sheetData>
    <row r="1" spans="1:6" x14ac:dyDescent="0.2">
      <c r="A1" s="81"/>
      <c r="B1" s="81"/>
      <c r="C1" s="81"/>
      <c r="D1" s="81"/>
      <c r="E1" s="81"/>
      <c r="F1" s="81"/>
    </row>
    <row r="2" spans="1:6" x14ac:dyDescent="0.2">
      <c r="A2" s="81"/>
      <c r="B2" s="81"/>
      <c r="C2" s="81"/>
      <c r="D2" s="81"/>
      <c r="E2" s="81"/>
      <c r="F2" s="81"/>
    </row>
    <row r="3" spans="1:6" ht="52.5" customHeight="1" x14ac:dyDescent="0.4">
      <c r="A3" s="81"/>
      <c r="B3" s="120" t="s">
        <v>242</v>
      </c>
      <c r="C3" s="120"/>
      <c r="D3" s="120"/>
      <c r="E3" s="120"/>
      <c r="F3" s="120"/>
    </row>
    <row r="4" spans="1:6" x14ac:dyDescent="0.2">
      <c r="A4" s="81"/>
      <c r="B4" s="81"/>
      <c r="C4" s="81"/>
      <c r="D4" s="81"/>
      <c r="E4" s="81"/>
      <c r="F4" s="81"/>
    </row>
    <row r="5" spans="1:6" ht="18" x14ac:dyDescent="0.25">
      <c r="A5" s="81"/>
      <c r="B5" s="82" t="s">
        <v>69</v>
      </c>
      <c r="C5" s="81"/>
      <c r="D5" s="81"/>
      <c r="E5" s="81"/>
      <c r="F5" s="81"/>
    </row>
    <row r="6" spans="1:6" x14ac:dyDescent="0.2">
      <c r="A6" s="81"/>
      <c r="B6" s="81"/>
      <c r="C6" s="81"/>
      <c r="D6" s="81"/>
      <c r="E6" s="81"/>
      <c r="F6" s="81"/>
    </row>
    <row r="7" spans="1:6" x14ac:dyDescent="0.2">
      <c r="A7" s="81"/>
      <c r="B7" s="81"/>
      <c r="C7" s="81"/>
      <c r="D7" s="81"/>
      <c r="E7" s="81"/>
      <c r="F7" s="81"/>
    </row>
    <row r="8" spans="1:6" x14ac:dyDescent="0.2">
      <c r="A8" s="81"/>
      <c r="B8" s="81"/>
      <c r="C8" s="81"/>
      <c r="D8" s="81"/>
      <c r="E8" s="81"/>
      <c r="F8" s="81"/>
    </row>
    <row r="9" spans="1:6" ht="20.25" x14ac:dyDescent="0.3">
      <c r="A9" s="81"/>
      <c r="B9" s="83" t="s">
        <v>68</v>
      </c>
      <c r="C9" s="84">
        <f>'2. Application details'!D7</f>
        <v>0</v>
      </c>
      <c r="D9" s="81"/>
      <c r="E9" s="81"/>
      <c r="F9" s="81"/>
    </row>
    <row r="10" spans="1:6" ht="20.25" x14ac:dyDescent="0.3">
      <c r="A10" s="81"/>
      <c r="B10" s="83" t="s">
        <v>243</v>
      </c>
      <c r="C10" s="84">
        <f>'2. Application details'!D9</f>
        <v>0</v>
      </c>
      <c r="D10" s="81"/>
      <c r="E10" s="81"/>
      <c r="F10" s="81"/>
    </row>
    <row r="11" spans="1:6" x14ac:dyDescent="0.2">
      <c r="A11" s="81"/>
      <c r="B11" s="81"/>
      <c r="C11" s="81"/>
      <c r="D11" s="81"/>
      <c r="E11" s="81"/>
      <c r="F11" s="81"/>
    </row>
    <row r="12" spans="1:6" x14ac:dyDescent="0.2">
      <c r="A12" s="81"/>
      <c r="B12" s="81"/>
      <c r="C12" s="81"/>
      <c r="D12" s="81"/>
      <c r="E12" s="81"/>
      <c r="F12" s="81"/>
    </row>
    <row r="13" spans="1:6" x14ac:dyDescent="0.2">
      <c r="A13" s="81"/>
      <c r="B13" s="81"/>
      <c r="C13" s="81"/>
      <c r="D13" s="81"/>
      <c r="E13" s="81"/>
      <c r="F13" s="81"/>
    </row>
    <row r="14" spans="1:6" x14ac:dyDescent="0.2">
      <c r="A14" s="81"/>
      <c r="B14" s="81"/>
      <c r="C14" s="81"/>
      <c r="D14" s="81"/>
      <c r="E14" s="81"/>
      <c r="F14" s="81"/>
    </row>
    <row r="15" spans="1:6" x14ac:dyDescent="0.2">
      <c r="A15" s="81"/>
      <c r="B15" s="81"/>
      <c r="C15" s="81"/>
      <c r="D15" s="81"/>
      <c r="E15" s="81"/>
      <c r="F15" s="81"/>
    </row>
    <row r="16" spans="1:6" x14ac:dyDescent="0.2">
      <c r="A16" s="81"/>
      <c r="B16" s="81"/>
      <c r="C16" s="81"/>
      <c r="D16" s="81"/>
      <c r="E16" s="81"/>
      <c r="F16" s="81"/>
    </row>
    <row r="17" spans="1:6" x14ac:dyDescent="0.2">
      <c r="A17" s="81"/>
      <c r="B17" s="81"/>
      <c r="C17" s="81"/>
      <c r="D17" s="81"/>
      <c r="E17" s="81"/>
      <c r="F17" s="81"/>
    </row>
    <row r="18" spans="1:6" x14ac:dyDescent="0.2">
      <c r="A18" s="81"/>
      <c r="B18" s="81"/>
      <c r="C18" s="81"/>
      <c r="D18" s="81"/>
      <c r="E18" s="81"/>
      <c r="F18" s="81"/>
    </row>
    <row r="19" spans="1:6" x14ac:dyDescent="0.2">
      <c r="A19" s="81"/>
      <c r="B19" s="81"/>
      <c r="C19" s="81"/>
      <c r="D19" s="81"/>
      <c r="E19" s="81"/>
      <c r="F19" s="81"/>
    </row>
    <row r="20" spans="1:6" x14ac:dyDescent="0.2">
      <c r="A20" s="81"/>
      <c r="B20" s="81"/>
      <c r="C20" s="81"/>
      <c r="D20" s="81"/>
      <c r="E20" s="81"/>
      <c r="F20" s="81"/>
    </row>
    <row r="21" spans="1:6" x14ac:dyDescent="0.2">
      <c r="A21" s="81"/>
      <c r="B21" s="81"/>
      <c r="C21" s="81"/>
      <c r="D21" s="81"/>
      <c r="E21" s="81"/>
      <c r="F21" s="81"/>
    </row>
    <row r="22" spans="1:6" x14ac:dyDescent="0.2">
      <c r="A22" s="81"/>
      <c r="B22" s="81"/>
      <c r="C22" s="81"/>
      <c r="D22" s="81"/>
      <c r="E22" s="81"/>
      <c r="F22" s="81"/>
    </row>
    <row r="23" spans="1:6" x14ac:dyDescent="0.2">
      <c r="A23" s="81"/>
      <c r="B23" s="81"/>
      <c r="C23" s="81"/>
      <c r="D23" s="81"/>
      <c r="E23" s="81"/>
      <c r="F23" s="81"/>
    </row>
    <row r="24" spans="1:6" x14ac:dyDescent="0.2">
      <c r="A24" s="81"/>
      <c r="B24" s="81"/>
      <c r="C24" s="81"/>
      <c r="D24" s="81"/>
      <c r="E24" s="81"/>
      <c r="F24" s="81"/>
    </row>
    <row r="25" spans="1:6" x14ac:dyDescent="0.2">
      <c r="A25" s="81"/>
      <c r="B25" s="81"/>
      <c r="C25" s="81"/>
      <c r="D25" s="81"/>
      <c r="E25" s="81"/>
      <c r="F25" s="81"/>
    </row>
    <row r="26" spans="1:6" x14ac:dyDescent="0.2">
      <c r="A26" s="81"/>
      <c r="B26" s="81"/>
      <c r="C26" s="81"/>
      <c r="D26" s="81"/>
      <c r="E26" s="81"/>
      <c r="F26" s="81"/>
    </row>
    <row r="27" spans="1:6" x14ac:dyDescent="0.2">
      <c r="A27" s="81"/>
      <c r="B27" s="81"/>
      <c r="C27" s="81"/>
      <c r="D27" s="81"/>
      <c r="E27" s="81"/>
      <c r="F27" s="81"/>
    </row>
    <row r="28" spans="1:6" x14ac:dyDescent="0.2">
      <c r="A28" s="81"/>
      <c r="B28" s="81"/>
      <c r="C28" s="81"/>
      <c r="D28" s="81"/>
      <c r="E28" s="81"/>
      <c r="F28" s="81"/>
    </row>
    <row r="29" spans="1:6" x14ac:dyDescent="0.2">
      <c r="A29" s="81"/>
      <c r="B29" s="81"/>
      <c r="C29" s="81"/>
      <c r="D29" s="81"/>
      <c r="E29" s="81"/>
      <c r="F29" s="81"/>
    </row>
  </sheetData>
  <mergeCells count="1">
    <mergeCell ref="B3:F3"/>
  </mergeCells>
  <pageMargins left="0.7" right="0.7" top="0.75" bottom="0.75"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N191"/>
  <sheetViews>
    <sheetView showGridLines="0" tabSelected="1" view="pageBreakPreview" zoomScaleNormal="90" zoomScaleSheetLayoutView="100" workbookViewId="0">
      <selection activeCell="F10" sqref="F10"/>
    </sheetView>
  </sheetViews>
  <sheetFormatPr defaultRowHeight="12.75" x14ac:dyDescent="0.2"/>
  <cols>
    <col min="1" max="1" width="0.88671875" style="1" customWidth="1"/>
    <col min="2" max="2" width="2.88671875" style="1" customWidth="1"/>
    <col min="3" max="3" width="23.6640625" style="1" customWidth="1"/>
    <col min="4" max="4" width="24" style="1" customWidth="1"/>
    <col min="5" max="5" width="2.88671875" style="1" customWidth="1"/>
    <col min="6" max="6" width="20.77734375" style="1" customWidth="1"/>
    <col min="7" max="7" width="36.5546875" style="1" customWidth="1"/>
    <col min="8" max="8" width="0.88671875" style="1" customWidth="1"/>
    <col min="9" max="16384" width="8.88671875" style="1"/>
  </cols>
  <sheetData>
    <row r="1" spans="2:12" s="18" customFormat="1" ht="3.75" customHeight="1" x14ac:dyDescent="0.2">
      <c r="C1" s="19"/>
      <c r="D1" s="19"/>
      <c r="E1" s="19"/>
      <c r="F1" s="19"/>
      <c r="I1" s="20"/>
      <c r="J1" s="21"/>
      <c r="K1" s="21"/>
    </row>
    <row r="2" spans="2:12" s="18" customFormat="1" ht="12.75" customHeight="1" x14ac:dyDescent="0.35">
      <c r="B2" s="46"/>
      <c r="C2" s="46"/>
      <c r="D2" s="26"/>
      <c r="E2" s="26"/>
      <c r="F2" s="26"/>
      <c r="G2" s="47" t="str">
        <f>'2. Application details'!G2</f>
        <v xml:space="preserve"> - </v>
      </c>
      <c r="I2" s="20"/>
      <c r="J2" s="21"/>
      <c r="K2" s="21"/>
    </row>
    <row r="3" spans="2:12" s="18" customFormat="1" ht="18.75" customHeight="1" x14ac:dyDescent="0.35">
      <c r="B3" s="46" t="s">
        <v>100</v>
      </c>
      <c r="C3" s="46"/>
      <c r="D3" s="41"/>
      <c r="E3" s="41"/>
      <c r="F3" s="41"/>
      <c r="G3" s="48" t="s">
        <v>234</v>
      </c>
      <c r="I3" s="20"/>
      <c r="J3" s="21"/>
      <c r="K3" s="21"/>
    </row>
    <row r="4" spans="2:12" s="18" customFormat="1" ht="3.75" customHeight="1" thickBot="1" x14ac:dyDescent="0.25">
      <c r="B4" s="42"/>
      <c r="C4" s="42"/>
      <c r="D4" s="42"/>
      <c r="E4" s="42"/>
      <c r="F4" s="42"/>
      <c r="G4" s="43"/>
      <c r="I4" s="20"/>
      <c r="J4" s="21"/>
      <c r="K4" s="21"/>
    </row>
    <row r="5" spans="2:12" s="23" customFormat="1" ht="5.0999999999999996" customHeight="1" x14ac:dyDescent="0.2">
      <c r="B5" s="49"/>
      <c r="C5" s="49"/>
      <c r="D5" s="49"/>
      <c r="E5" s="49"/>
      <c r="F5" s="49"/>
      <c r="G5" s="50"/>
      <c r="I5" s="24"/>
      <c r="J5" s="21"/>
      <c r="K5" s="21"/>
      <c r="L5" s="25"/>
    </row>
    <row r="6" spans="2:12" x14ac:dyDescent="0.2">
      <c r="B6" s="72">
        <v>1.1000000000000001</v>
      </c>
      <c r="C6" s="72" t="s">
        <v>103</v>
      </c>
      <c r="D6" s="72"/>
      <c r="E6" s="72"/>
      <c r="F6" s="72"/>
      <c r="G6" s="72"/>
    </row>
    <row r="8" spans="2:12" ht="12.75" customHeight="1" x14ac:dyDescent="0.2">
      <c r="B8" s="1">
        <v>1</v>
      </c>
      <c r="C8" s="121" t="s">
        <v>179</v>
      </c>
      <c r="D8" s="121"/>
      <c r="E8" s="121"/>
      <c r="F8" s="121"/>
      <c r="G8" s="121"/>
    </row>
    <row r="9" spans="2:12" ht="12.75" customHeight="1" x14ac:dyDescent="0.2">
      <c r="C9" s="119" t="s">
        <v>235</v>
      </c>
      <c r="D9" s="70"/>
      <c r="E9" s="85"/>
      <c r="F9" s="70"/>
      <c r="G9" s="70"/>
    </row>
    <row r="11" spans="2:12" x14ac:dyDescent="0.2">
      <c r="B11" s="1">
        <f>B8+1</f>
        <v>2</v>
      </c>
      <c r="C11" s="121" t="s">
        <v>236</v>
      </c>
      <c r="D11" s="121"/>
      <c r="E11" s="121"/>
      <c r="F11" s="121"/>
      <c r="G11" s="121"/>
    </row>
    <row r="12" spans="2:12" x14ac:dyDescent="0.2">
      <c r="C12" s="121"/>
      <c r="D12" s="121"/>
      <c r="E12" s="121"/>
      <c r="F12" s="121"/>
      <c r="G12" s="121"/>
    </row>
    <row r="14" spans="2:12" x14ac:dyDescent="0.2">
      <c r="B14" s="1">
        <f>B11+1</f>
        <v>3</v>
      </c>
      <c r="C14" s="121" t="s">
        <v>157</v>
      </c>
      <c r="D14" s="121"/>
      <c r="E14" s="121"/>
      <c r="F14" s="121"/>
      <c r="G14" s="121"/>
    </row>
    <row r="15" spans="2:12" x14ac:dyDescent="0.2">
      <c r="C15" s="121"/>
      <c r="D15" s="121"/>
      <c r="E15" s="121"/>
      <c r="F15" s="121"/>
      <c r="G15" s="121"/>
    </row>
    <row r="17" spans="2:7" x14ac:dyDescent="0.2">
      <c r="B17" s="1">
        <f>B14+1</f>
        <v>4</v>
      </c>
      <c r="C17" s="121" t="s">
        <v>135</v>
      </c>
      <c r="D17" s="121"/>
      <c r="E17" s="121"/>
      <c r="F17" s="121"/>
      <c r="G17" s="121"/>
    </row>
    <row r="18" spans="2:7" x14ac:dyDescent="0.2">
      <c r="C18" s="121"/>
      <c r="D18" s="121"/>
      <c r="E18" s="121"/>
      <c r="F18" s="121"/>
      <c r="G18" s="121"/>
    </row>
    <row r="20" spans="2:7" ht="12.75" customHeight="1" x14ac:dyDescent="0.2">
      <c r="B20" s="1">
        <f>B17+1</f>
        <v>5</v>
      </c>
      <c r="C20" s="121" t="s">
        <v>178</v>
      </c>
      <c r="D20" s="121"/>
      <c r="E20" s="121"/>
    </row>
    <row r="21" spans="2:7" x14ac:dyDescent="0.2">
      <c r="C21" s="121"/>
      <c r="D21" s="121"/>
      <c r="E21" s="121"/>
    </row>
    <row r="22" spans="2:7" x14ac:dyDescent="0.2">
      <c r="C22" s="121"/>
      <c r="D22" s="121"/>
      <c r="E22" s="121"/>
    </row>
    <row r="24" spans="2:7" x14ac:dyDescent="0.2">
      <c r="C24" s="1" t="s">
        <v>156</v>
      </c>
    </row>
    <row r="26" spans="2:7" ht="12.75" customHeight="1" x14ac:dyDescent="0.2">
      <c r="B26" s="1">
        <f>B20+1</f>
        <v>6</v>
      </c>
      <c r="C26" s="121" t="s">
        <v>220</v>
      </c>
      <c r="D26" s="121"/>
      <c r="E26" s="121"/>
      <c r="F26" s="121"/>
      <c r="G26" s="90"/>
    </row>
    <row r="27" spans="2:7" x14ac:dyDescent="0.2">
      <c r="C27" s="121"/>
      <c r="D27" s="121"/>
      <c r="E27" s="121"/>
      <c r="F27" s="121"/>
      <c r="G27" s="90"/>
    </row>
    <row r="28" spans="2:7" x14ac:dyDescent="0.2">
      <c r="C28" s="121"/>
      <c r="D28" s="121"/>
      <c r="E28" s="121"/>
      <c r="F28" s="121"/>
    </row>
    <row r="30" spans="2:7" x14ac:dyDescent="0.2">
      <c r="C30" s="121" t="s">
        <v>222</v>
      </c>
      <c r="D30" s="121"/>
      <c r="E30" s="121"/>
      <c r="F30" s="121"/>
    </row>
    <row r="31" spans="2:7" x14ac:dyDescent="0.2">
      <c r="C31" s="121"/>
      <c r="D31" s="121"/>
      <c r="E31" s="121"/>
      <c r="F31" s="121"/>
    </row>
    <row r="33" spans="2:7" ht="12.75" customHeight="1" x14ac:dyDescent="0.2">
      <c r="C33" s="121" t="s">
        <v>225</v>
      </c>
      <c r="D33" s="121"/>
      <c r="E33" s="121"/>
      <c r="F33" s="121"/>
      <c r="G33" s="90"/>
    </row>
    <row r="34" spans="2:7" x14ac:dyDescent="0.2">
      <c r="C34" s="121"/>
      <c r="D34" s="121"/>
      <c r="E34" s="121"/>
      <c r="F34" s="121"/>
      <c r="G34" s="90"/>
    </row>
    <row r="35" spans="2:7" x14ac:dyDescent="0.2">
      <c r="C35" s="121"/>
      <c r="D35" s="121"/>
      <c r="E35" s="121"/>
      <c r="F35" s="121"/>
    </row>
    <row r="36" spans="2:7" x14ac:dyDescent="0.2">
      <c r="G36" s="116" t="s">
        <v>224</v>
      </c>
    </row>
    <row r="37" spans="2:7" x14ac:dyDescent="0.2">
      <c r="C37" s="1" t="s">
        <v>221</v>
      </c>
    </row>
    <row r="39" spans="2:7" x14ac:dyDescent="0.2">
      <c r="B39" s="1">
        <f>B26+1</f>
        <v>7</v>
      </c>
      <c r="C39" s="121" t="s">
        <v>120</v>
      </c>
      <c r="D39" s="121"/>
      <c r="E39" s="121"/>
      <c r="F39" s="121"/>
      <c r="G39" s="121"/>
    </row>
    <row r="40" spans="2:7" x14ac:dyDescent="0.2">
      <c r="C40" s="121"/>
      <c r="D40" s="121"/>
      <c r="E40" s="121"/>
      <c r="F40" s="121"/>
      <c r="G40" s="121"/>
    </row>
    <row r="42" spans="2:7" x14ac:dyDescent="0.2">
      <c r="C42" s="121" t="s">
        <v>155</v>
      </c>
      <c r="D42" s="121"/>
      <c r="E42" s="121"/>
      <c r="F42" s="121"/>
      <c r="G42" s="121"/>
    </row>
    <row r="43" spans="2:7" x14ac:dyDescent="0.2">
      <c r="C43" s="121"/>
      <c r="D43" s="121"/>
      <c r="E43" s="121"/>
      <c r="F43" s="121"/>
      <c r="G43" s="121"/>
    </row>
    <row r="45" spans="2:7" ht="12.75" customHeight="1" x14ac:dyDescent="0.2">
      <c r="C45" s="56" t="s">
        <v>117</v>
      </c>
      <c r="D45" s="121" t="s">
        <v>119</v>
      </c>
      <c r="E45" s="121"/>
      <c r="F45" s="121"/>
      <c r="G45" s="121"/>
    </row>
    <row r="46" spans="2:7" x14ac:dyDescent="0.2">
      <c r="C46" s="56" t="s">
        <v>118</v>
      </c>
      <c r="D46" s="121"/>
      <c r="E46" s="121"/>
      <c r="F46" s="121"/>
      <c r="G46" s="121"/>
    </row>
    <row r="47" spans="2:7" x14ac:dyDescent="0.2">
      <c r="C47" s="56"/>
      <c r="D47" s="55"/>
      <c r="E47" s="85"/>
      <c r="F47" s="55"/>
      <c r="G47" s="55"/>
    </row>
    <row r="48" spans="2:7" x14ac:dyDescent="0.2">
      <c r="C48" s="56" t="s">
        <v>121</v>
      </c>
      <c r="D48" s="125" t="s">
        <v>246</v>
      </c>
      <c r="E48" s="125"/>
      <c r="F48" s="125"/>
      <c r="G48" s="125"/>
    </row>
    <row r="49" spans="3:7" x14ac:dyDescent="0.2">
      <c r="C49" s="56"/>
      <c r="D49" s="125"/>
      <c r="E49" s="125"/>
      <c r="F49" s="125"/>
      <c r="G49" s="125"/>
    </row>
    <row r="50" spans="3:7" ht="27.75" customHeight="1" x14ac:dyDescent="0.2">
      <c r="C50" s="56"/>
      <c r="D50" s="125"/>
      <c r="E50" s="125"/>
      <c r="F50" s="125"/>
      <c r="G50" s="125"/>
    </row>
    <row r="51" spans="3:7" ht="6.6" customHeight="1" x14ac:dyDescent="0.2">
      <c r="C51" s="56"/>
      <c r="D51" s="55"/>
      <c r="E51" s="85"/>
      <c r="F51" s="55"/>
      <c r="G51" s="55"/>
    </row>
    <row r="52" spans="3:7" x14ac:dyDescent="0.2">
      <c r="C52" s="56" t="s">
        <v>112</v>
      </c>
      <c r="D52" s="121" t="s">
        <v>122</v>
      </c>
      <c r="E52" s="121"/>
      <c r="F52" s="121"/>
      <c r="G52" s="121"/>
    </row>
    <row r="53" spans="3:7" x14ac:dyDescent="0.2">
      <c r="C53" s="56"/>
      <c r="D53" s="121"/>
      <c r="E53" s="121"/>
      <c r="F53" s="121"/>
      <c r="G53" s="121"/>
    </row>
    <row r="54" spans="3:7" ht="6.6" customHeight="1" x14ac:dyDescent="0.2">
      <c r="C54" s="56"/>
      <c r="D54" s="55"/>
      <c r="E54" s="85"/>
      <c r="F54" s="55"/>
      <c r="G54" s="55"/>
    </row>
    <row r="55" spans="3:7" x14ac:dyDescent="0.2">
      <c r="C55" s="56" t="s">
        <v>62</v>
      </c>
      <c r="D55" s="121" t="s">
        <v>113</v>
      </c>
      <c r="E55" s="121"/>
      <c r="F55" s="121"/>
      <c r="G55" s="121"/>
    </row>
    <row r="56" spans="3:7" x14ac:dyDescent="0.2">
      <c r="C56" s="56"/>
      <c r="D56" s="121"/>
      <c r="E56" s="121"/>
      <c r="F56" s="121"/>
      <c r="G56" s="121"/>
    </row>
    <row r="57" spans="3:7" ht="6.6" customHeight="1" x14ac:dyDescent="0.2">
      <c r="C57" s="56"/>
      <c r="D57" s="55"/>
      <c r="E57" s="85"/>
      <c r="F57" s="55"/>
      <c r="G57" s="55"/>
    </row>
    <row r="58" spans="3:7" x14ac:dyDescent="0.2">
      <c r="C58" s="56" t="s">
        <v>114</v>
      </c>
      <c r="D58" s="121" t="s">
        <v>180</v>
      </c>
      <c r="E58" s="121"/>
      <c r="F58" s="121"/>
      <c r="G58" s="121"/>
    </row>
    <row r="59" spans="3:7" x14ac:dyDescent="0.2">
      <c r="C59" s="56"/>
      <c r="D59" s="121"/>
      <c r="E59" s="121"/>
      <c r="F59" s="121"/>
      <c r="G59" s="121"/>
    </row>
    <row r="60" spans="3:7" x14ac:dyDescent="0.2">
      <c r="C60" s="56"/>
      <c r="D60" s="121"/>
      <c r="E60" s="121"/>
      <c r="F60" s="121"/>
      <c r="G60" s="121"/>
    </row>
    <row r="61" spans="3:7" ht="6.6" customHeight="1" x14ac:dyDescent="0.2">
      <c r="C61" s="56"/>
      <c r="D61" s="55"/>
      <c r="E61" s="85"/>
      <c r="F61" s="55"/>
      <c r="G61" s="55"/>
    </row>
    <row r="62" spans="3:7" x14ac:dyDescent="0.2">
      <c r="C62" s="56" t="s">
        <v>55</v>
      </c>
      <c r="D62" s="121" t="s">
        <v>181</v>
      </c>
      <c r="E62" s="121"/>
      <c r="F62" s="121"/>
      <c r="G62" s="121"/>
    </row>
    <row r="63" spans="3:7" x14ac:dyDescent="0.2">
      <c r="C63" s="56"/>
      <c r="D63" s="121"/>
      <c r="E63" s="121"/>
      <c r="F63" s="121"/>
      <c r="G63" s="121"/>
    </row>
    <row r="64" spans="3:7" x14ac:dyDescent="0.2">
      <c r="C64" s="56"/>
      <c r="D64" s="121"/>
      <c r="E64" s="121"/>
      <c r="F64" s="121"/>
      <c r="G64" s="121"/>
    </row>
    <row r="65" spans="2:7" ht="6.6" customHeight="1" x14ac:dyDescent="0.2">
      <c r="C65" s="56"/>
      <c r="D65" s="55"/>
      <c r="E65" s="85"/>
      <c r="F65" s="55"/>
      <c r="G65" s="55"/>
    </row>
    <row r="66" spans="2:7" x14ac:dyDescent="0.2">
      <c r="C66" s="56" t="s">
        <v>115</v>
      </c>
      <c r="D66" s="121" t="s">
        <v>182</v>
      </c>
      <c r="E66" s="121"/>
      <c r="F66" s="121"/>
      <c r="G66" s="121"/>
    </row>
    <row r="67" spans="2:7" x14ac:dyDescent="0.2">
      <c r="C67" s="56"/>
      <c r="D67" s="121"/>
      <c r="E67" s="121"/>
      <c r="F67" s="121"/>
      <c r="G67" s="121"/>
    </row>
    <row r="68" spans="2:7" ht="6.6" customHeight="1" x14ac:dyDescent="0.2">
      <c r="C68" s="56"/>
      <c r="D68" s="55"/>
      <c r="E68" s="85"/>
      <c r="F68" s="55"/>
      <c r="G68" s="55"/>
    </row>
    <row r="69" spans="2:7" x14ac:dyDescent="0.2">
      <c r="C69" s="56" t="s">
        <v>116</v>
      </c>
      <c r="D69" s="123" t="s">
        <v>183</v>
      </c>
      <c r="E69" s="123"/>
      <c r="F69" s="123"/>
      <c r="G69" s="123"/>
    </row>
    <row r="70" spans="2:7" x14ac:dyDescent="0.2">
      <c r="C70" s="56"/>
      <c r="D70" s="123"/>
      <c r="E70" s="123"/>
      <c r="F70" s="123"/>
      <c r="G70" s="123"/>
    </row>
    <row r="71" spans="2:7" x14ac:dyDescent="0.2">
      <c r="C71" s="56"/>
      <c r="D71" s="123"/>
      <c r="E71" s="123"/>
      <c r="F71" s="123"/>
      <c r="G71" s="123"/>
    </row>
    <row r="72" spans="2:7" x14ac:dyDescent="0.2">
      <c r="D72" s="55"/>
      <c r="E72" s="85"/>
      <c r="F72" s="55"/>
      <c r="G72" s="55"/>
    </row>
    <row r="73" spans="2:7" ht="12.75" customHeight="1" x14ac:dyDescent="0.2">
      <c r="B73" s="1">
        <f>B39+1</f>
        <v>8</v>
      </c>
      <c r="C73" s="121" t="s">
        <v>230</v>
      </c>
      <c r="D73" s="121"/>
      <c r="E73" s="121"/>
      <c r="F73" s="121"/>
      <c r="G73" s="121"/>
    </row>
    <row r="74" spans="2:7" x14ac:dyDescent="0.2">
      <c r="C74" s="121"/>
      <c r="D74" s="121"/>
      <c r="E74" s="121"/>
      <c r="F74" s="121"/>
      <c r="G74" s="121"/>
    </row>
    <row r="75" spans="2:7" x14ac:dyDescent="0.2">
      <c r="D75" s="70"/>
      <c r="E75" s="85"/>
      <c r="F75" s="70"/>
      <c r="G75" s="70"/>
    </row>
    <row r="76" spans="2:7" x14ac:dyDescent="0.2">
      <c r="B76" s="1">
        <f>B73+1</f>
        <v>9</v>
      </c>
      <c r="C76" s="124" t="s">
        <v>214</v>
      </c>
      <c r="D76" s="124"/>
      <c r="E76" s="124"/>
      <c r="F76" s="124"/>
      <c r="G76" s="124"/>
    </row>
    <row r="77" spans="2:7" x14ac:dyDescent="0.2">
      <c r="C77" s="124"/>
      <c r="D77" s="124"/>
      <c r="E77" s="124"/>
      <c r="F77" s="124"/>
      <c r="G77" s="124"/>
    </row>
    <row r="78" spans="2:7" x14ac:dyDescent="0.2">
      <c r="C78" s="80"/>
      <c r="D78" s="92"/>
      <c r="E78" s="92"/>
      <c r="F78" s="92"/>
      <c r="G78" s="92"/>
    </row>
    <row r="79" spans="2:7" x14ac:dyDescent="0.2">
      <c r="C79" s="124" t="s">
        <v>202</v>
      </c>
      <c r="D79" s="124"/>
      <c r="E79" s="124"/>
      <c r="F79" s="124"/>
      <c r="G79" s="124"/>
    </row>
    <row r="80" spans="2:7" x14ac:dyDescent="0.2">
      <c r="C80" s="124"/>
      <c r="D80" s="124"/>
      <c r="E80" s="124"/>
      <c r="F80" s="124"/>
      <c r="G80" s="124"/>
    </row>
    <row r="81" spans="3:7" x14ac:dyDescent="0.2">
      <c r="C81" s="80"/>
      <c r="D81" s="80"/>
      <c r="E81" s="80"/>
      <c r="F81" s="80"/>
      <c r="G81" s="80"/>
    </row>
    <row r="82" spans="3:7" x14ac:dyDescent="0.2">
      <c r="C82" s="93" t="s">
        <v>194</v>
      </c>
      <c r="D82" s="94" t="s">
        <v>195</v>
      </c>
      <c r="E82" s="95"/>
      <c r="F82" s="94" t="s">
        <v>196</v>
      </c>
      <c r="G82" s="80"/>
    </row>
    <row r="83" spans="3:7" x14ac:dyDescent="0.2">
      <c r="C83" s="96" t="s">
        <v>188</v>
      </c>
      <c r="D83" s="97" t="s">
        <v>189</v>
      </c>
      <c r="E83" s="98"/>
      <c r="F83" s="99">
        <v>262</v>
      </c>
      <c r="G83" s="80"/>
    </row>
    <row r="84" spans="3:7" x14ac:dyDescent="0.2">
      <c r="C84" s="96" t="s">
        <v>184</v>
      </c>
      <c r="D84" s="97" t="s">
        <v>190</v>
      </c>
      <c r="E84" s="98"/>
      <c r="F84" s="99">
        <v>267</v>
      </c>
      <c r="G84" s="80"/>
    </row>
    <row r="85" spans="3:7" x14ac:dyDescent="0.2">
      <c r="C85" s="96" t="s">
        <v>185</v>
      </c>
      <c r="D85" s="97" t="s">
        <v>191</v>
      </c>
      <c r="E85" s="98"/>
      <c r="F85" s="99">
        <v>269</v>
      </c>
      <c r="G85" s="80"/>
    </row>
    <row r="86" spans="3:7" x14ac:dyDescent="0.2">
      <c r="C86" s="96" t="s">
        <v>186</v>
      </c>
      <c r="D86" s="97" t="s">
        <v>192</v>
      </c>
      <c r="E86" s="98"/>
      <c r="F86" s="99">
        <v>280</v>
      </c>
      <c r="G86" s="80"/>
    </row>
    <row r="87" spans="3:7" x14ac:dyDescent="0.2">
      <c r="C87" s="96" t="s">
        <v>187</v>
      </c>
      <c r="D87" s="97" t="s">
        <v>193</v>
      </c>
      <c r="E87" s="98"/>
      <c r="F87" s="99">
        <v>273</v>
      </c>
      <c r="G87" s="80"/>
    </row>
    <row r="88" spans="3:7" x14ac:dyDescent="0.2">
      <c r="C88" s="80"/>
      <c r="D88" s="92"/>
      <c r="E88" s="92"/>
      <c r="F88" s="92"/>
      <c r="G88" s="92"/>
    </row>
    <row r="89" spans="3:7" x14ac:dyDescent="0.2">
      <c r="C89" s="80"/>
      <c r="D89" s="92"/>
      <c r="E89" s="92"/>
      <c r="F89" s="100" t="s">
        <v>226</v>
      </c>
      <c r="G89" s="92"/>
    </row>
    <row r="90" spans="3:7" x14ac:dyDescent="0.2">
      <c r="C90" s="80"/>
      <c r="D90" s="92"/>
      <c r="E90" s="92"/>
      <c r="F90" s="92"/>
      <c r="G90" s="92"/>
    </row>
    <row r="91" spans="3:7" x14ac:dyDescent="0.2">
      <c r="C91" s="93" t="s">
        <v>61</v>
      </c>
      <c r="D91" s="92"/>
      <c r="E91" s="92"/>
      <c r="F91" s="92"/>
      <c r="G91" s="92"/>
    </row>
    <row r="92" spans="3:7" x14ac:dyDescent="0.2">
      <c r="C92" s="101" t="s">
        <v>144</v>
      </c>
      <c r="D92" s="102">
        <v>1000000</v>
      </c>
      <c r="E92" s="102"/>
      <c r="F92" s="103" t="s">
        <v>199</v>
      </c>
      <c r="G92" s="92"/>
    </row>
    <row r="93" spans="3:7" x14ac:dyDescent="0.2">
      <c r="C93" s="101" t="s">
        <v>204</v>
      </c>
      <c r="D93" s="104">
        <f>((F84/F83)-1)</f>
        <v>1.9083969465648831E-2</v>
      </c>
      <c r="E93" s="104"/>
      <c r="F93" s="103" t="s">
        <v>201</v>
      </c>
      <c r="G93" s="92"/>
    </row>
    <row r="94" spans="3:7" x14ac:dyDescent="0.2">
      <c r="C94" s="101" t="s">
        <v>197</v>
      </c>
      <c r="D94" s="105">
        <f>D93*D92</f>
        <v>19083.969465648832</v>
      </c>
      <c r="E94" s="106"/>
      <c r="F94" s="103" t="s">
        <v>205</v>
      </c>
      <c r="G94" s="92"/>
    </row>
    <row r="95" spans="3:7" x14ac:dyDescent="0.2">
      <c r="C95" s="80"/>
      <c r="D95" s="92"/>
      <c r="E95" s="92"/>
      <c r="F95" s="92"/>
      <c r="G95" s="92"/>
    </row>
    <row r="96" spans="3:7" x14ac:dyDescent="0.2">
      <c r="C96" s="93" t="s">
        <v>62</v>
      </c>
      <c r="D96" s="92"/>
      <c r="E96" s="92"/>
      <c r="F96" s="92"/>
      <c r="G96" s="92"/>
    </row>
    <row r="97" spans="2:7" x14ac:dyDescent="0.2">
      <c r="C97" s="101" t="s">
        <v>144</v>
      </c>
      <c r="D97" s="102">
        <v>1000000</v>
      </c>
      <c r="E97" s="102"/>
      <c r="F97" s="103" t="s">
        <v>199</v>
      </c>
      <c r="G97" s="92"/>
    </row>
    <row r="98" spans="2:7" x14ac:dyDescent="0.2">
      <c r="C98" s="101" t="s">
        <v>198</v>
      </c>
      <c r="D98" s="104">
        <f>((F87/F84)-1)</f>
        <v>2.2471910112359605E-2</v>
      </c>
      <c r="E98" s="104"/>
      <c r="F98" s="103" t="s">
        <v>200</v>
      </c>
      <c r="G98" s="92"/>
    </row>
    <row r="99" spans="2:7" x14ac:dyDescent="0.2">
      <c r="C99" s="101" t="s">
        <v>203</v>
      </c>
      <c r="D99" s="105">
        <f>D98*D97</f>
        <v>22471.910112359605</v>
      </c>
      <c r="E99" s="106"/>
      <c r="F99" s="103" t="s">
        <v>206</v>
      </c>
      <c r="G99" s="92"/>
    </row>
    <row r="100" spans="2:7" x14ac:dyDescent="0.2">
      <c r="C100" s="80"/>
      <c r="D100" s="92"/>
      <c r="E100" s="92"/>
      <c r="F100" s="92"/>
      <c r="G100" s="92"/>
    </row>
    <row r="101" spans="2:7" x14ac:dyDescent="0.2">
      <c r="B101" s="1">
        <f>B76+1</f>
        <v>10</v>
      </c>
      <c r="C101" s="121" t="s">
        <v>223</v>
      </c>
      <c r="D101" s="121"/>
      <c r="E101" s="121"/>
      <c r="F101" s="121"/>
      <c r="G101" s="121"/>
    </row>
    <row r="102" spans="2:7" x14ac:dyDescent="0.2">
      <c r="C102" s="121"/>
      <c r="D102" s="121"/>
      <c r="E102" s="121"/>
      <c r="F102" s="121"/>
      <c r="G102" s="121"/>
    </row>
    <row r="103" spans="2:7" x14ac:dyDescent="0.2">
      <c r="D103" s="91"/>
      <c r="E103" s="91"/>
      <c r="F103" s="91"/>
      <c r="G103" s="91"/>
    </row>
    <row r="104" spans="2:7" x14ac:dyDescent="0.2">
      <c r="B104" s="78">
        <v>1.2</v>
      </c>
      <c r="C104" s="79" t="s">
        <v>104</v>
      </c>
      <c r="D104" s="72"/>
      <c r="E104" s="72"/>
      <c r="F104" s="72"/>
      <c r="G104" s="72"/>
    </row>
    <row r="106" spans="2:7" x14ac:dyDescent="0.2">
      <c r="B106" s="1">
        <v>1</v>
      </c>
      <c r="C106" s="1" t="s">
        <v>105</v>
      </c>
    </row>
    <row r="109" spans="2:7" x14ac:dyDescent="0.2">
      <c r="B109" s="78">
        <v>1.3</v>
      </c>
      <c r="C109" s="79" t="s">
        <v>106</v>
      </c>
      <c r="D109" s="72"/>
      <c r="E109" s="72"/>
      <c r="F109" s="72"/>
      <c r="G109" s="72"/>
    </row>
    <row r="111" spans="2:7" x14ac:dyDescent="0.2">
      <c r="B111" s="1">
        <v>1</v>
      </c>
      <c r="C111" s="1" t="s">
        <v>123</v>
      </c>
    </row>
    <row r="113" spans="2:7" x14ac:dyDescent="0.2">
      <c r="C113" s="56" t="s">
        <v>107</v>
      </c>
      <c r="D113" s="1" t="s">
        <v>237</v>
      </c>
    </row>
    <row r="114" spans="2:7" ht="6.6" customHeight="1" x14ac:dyDescent="0.2">
      <c r="C114" s="56"/>
    </row>
    <row r="115" spans="2:7" x14ac:dyDescent="0.2">
      <c r="C115" s="56" t="s">
        <v>244</v>
      </c>
      <c r="D115" s="1" t="s">
        <v>238</v>
      </c>
    </row>
    <row r="116" spans="2:7" ht="6.6" customHeight="1" x14ac:dyDescent="0.2">
      <c r="C116" s="56"/>
    </row>
    <row r="117" spans="2:7" ht="25.5" customHeight="1" x14ac:dyDescent="0.2">
      <c r="C117" s="56" t="s">
        <v>108</v>
      </c>
      <c r="D117" s="122" t="s">
        <v>245</v>
      </c>
      <c r="E117" s="122"/>
      <c r="F117" s="122"/>
      <c r="G117" s="122"/>
    </row>
    <row r="118" spans="2:7" ht="6.6" customHeight="1" x14ac:dyDescent="0.2">
      <c r="C118" s="56"/>
      <c r="D118" s="59"/>
      <c r="E118" s="85"/>
      <c r="F118" s="59"/>
      <c r="G118" s="59"/>
    </row>
    <row r="119" spans="2:7" x14ac:dyDescent="0.2">
      <c r="C119" s="56" t="s">
        <v>124</v>
      </c>
      <c r="D119" s="123" t="s">
        <v>227</v>
      </c>
      <c r="E119" s="123"/>
      <c r="F119" s="123"/>
      <c r="G119" s="123"/>
    </row>
    <row r="120" spans="2:7" ht="6.6" customHeight="1" x14ac:dyDescent="0.2">
      <c r="D120" s="60"/>
      <c r="E120" s="86"/>
      <c r="F120" s="60"/>
      <c r="G120" s="60"/>
    </row>
    <row r="121" spans="2:7" ht="25.5" customHeight="1" x14ac:dyDescent="0.2">
      <c r="C121" s="56" t="s">
        <v>71</v>
      </c>
      <c r="D121" s="121" t="s">
        <v>239</v>
      </c>
      <c r="E121" s="121"/>
      <c r="F121" s="121"/>
      <c r="G121" s="121"/>
    </row>
    <row r="122" spans="2:7" ht="6.6" customHeight="1" x14ac:dyDescent="0.2">
      <c r="C122" s="56"/>
    </row>
    <row r="123" spans="2:7" ht="25.5" customHeight="1" x14ac:dyDescent="0.2">
      <c r="C123" s="56" t="s">
        <v>95</v>
      </c>
      <c r="D123" s="121" t="s">
        <v>240</v>
      </c>
      <c r="E123" s="121"/>
      <c r="F123" s="121"/>
      <c r="G123" s="121"/>
    </row>
    <row r="124" spans="2:7" ht="6.6" customHeight="1" x14ac:dyDescent="0.2">
      <c r="C124" s="56"/>
    </row>
    <row r="125" spans="2:7" ht="25.5" customHeight="1" x14ac:dyDescent="0.2">
      <c r="C125" s="56" t="s">
        <v>96</v>
      </c>
      <c r="D125" s="121" t="s">
        <v>241</v>
      </c>
      <c r="E125" s="121"/>
      <c r="F125" s="121"/>
      <c r="G125" s="121"/>
    </row>
    <row r="127" spans="2:7" x14ac:dyDescent="0.2">
      <c r="B127" s="1">
        <v>2</v>
      </c>
      <c r="C127" s="1" t="s">
        <v>125</v>
      </c>
    </row>
    <row r="130" spans="2:14" x14ac:dyDescent="0.2">
      <c r="B130" s="78">
        <v>1.4</v>
      </c>
      <c r="C130" s="79" t="s">
        <v>109</v>
      </c>
      <c r="D130" s="72"/>
      <c r="E130" s="72"/>
      <c r="F130" s="72"/>
      <c r="G130" s="72"/>
    </row>
    <row r="132" spans="2:14" x14ac:dyDescent="0.2">
      <c r="B132" s="1">
        <v>1</v>
      </c>
      <c r="C132" s="121" t="s">
        <v>215</v>
      </c>
      <c r="D132" s="121"/>
      <c r="E132" s="121"/>
      <c r="F132" s="121"/>
      <c r="G132" s="121"/>
    </row>
    <row r="133" spans="2:14" x14ac:dyDescent="0.2">
      <c r="C133" s="121"/>
      <c r="D133" s="121"/>
      <c r="E133" s="121"/>
      <c r="F133" s="121"/>
      <c r="G133" s="121"/>
    </row>
    <row r="135" spans="2:14" x14ac:dyDescent="0.2">
      <c r="N135" s="61"/>
    </row>
    <row r="136" spans="2:14" x14ac:dyDescent="0.2">
      <c r="B136" s="78">
        <v>1.5</v>
      </c>
      <c r="C136" s="79" t="s">
        <v>110</v>
      </c>
      <c r="D136" s="72"/>
      <c r="E136" s="72"/>
      <c r="F136" s="72"/>
      <c r="G136" s="72"/>
    </row>
    <row r="138" spans="2:14" x14ac:dyDescent="0.2">
      <c r="B138" s="1">
        <v>1</v>
      </c>
      <c r="C138" s="121" t="s">
        <v>132</v>
      </c>
      <c r="D138" s="121"/>
      <c r="E138" s="121"/>
      <c r="F138" s="121"/>
      <c r="G138" s="121"/>
    </row>
    <row r="139" spans="2:14" x14ac:dyDescent="0.2">
      <c r="C139" s="121"/>
      <c r="D139" s="121"/>
      <c r="E139" s="121"/>
      <c r="F139" s="121"/>
      <c r="G139" s="121"/>
    </row>
    <row r="141" spans="2:14" x14ac:dyDescent="0.2">
      <c r="B141" s="1">
        <v>2</v>
      </c>
      <c r="C141" s="1" t="s">
        <v>111</v>
      </c>
    </row>
    <row r="143" spans="2:14" x14ac:dyDescent="0.2">
      <c r="B143" s="1">
        <v>3</v>
      </c>
      <c r="C143" s="121" t="s">
        <v>228</v>
      </c>
      <c r="D143" s="121"/>
      <c r="E143" s="121"/>
      <c r="F143" s="121"/>
      <c r="G143" s="121"/>
    </row>
    <row r="145" spans="2:7" x14ac:dyDescent="0.2">
      <c r="B145" s="1">
        <v>4</v>
      </c>
      <c r="C145" s="121" t="s">
        <v>136</v>
      </c>
      <c r="D145" s="121"/>
      <c r="E145" s="121"/>
      <c r="F145" s="121"/>
      <c r="G145" s="121"/>
    </row>
    <row r="146" spans="2:7" x14ac:dyDescent="0.2">
      <c r="C146" s="121"/>
      <c r="D146" s="121"/>
      <c r="E146" s="121"/>
      <c r="F146" s="121"/>
      <c r="G146" s="121"/>
    </row>
    <row r="148" spans="2:7" x14ac:dyDescent="0.2">
      <c r="B148" s="1">
        <v>5</v>
      </c>
      <c r="C148" s="121" t="s">
        <v>128</v>
      </c>
      <c r="D148" s="121"/>
      <c r="E148" s="121"/>
      <c r="F148" s="121"/>
      <c r="G148" s="121"/>
    </row>
    <row r="150" spans="2:7" x14ac:dyDescent="0.2">
      <c r="C150" s="121" t="s">
        <v>129</v>
      </c>
      <c r="D150" s="121"/>
      <c r="E150" s="121"/>
      <c r="F150" s="121"/>
      <c r="G150" s="121"/>
    </row>
    <row r="151" spans="2:7" x14ac:dyDescent="0.2">
      <c r="C151" s="121"/>
      <c r="D151" s="121"/>
      <c r="E151" s="121"/>
      <c r="F151" s="121"/>
      <c r="G151" s="121"/>
    </row>
    <row r="153" spans="2:7" x14ac:dyDescent="0.2">
      <c r="C153" s="121" t="s">
        <v>130</v>
      </c>
      <c r="D153" s="121"/>
      <c r="E153" s="121"/>
      <c r="F153" s="121"/>
      <c r="G153" s="121"/>
    </row>
    <row r="154" spans="2:7" x14ac:dyDescent="0.2">
      <c r="C154" s="121"/>
      <c r="D154" s="121"/>
      <c r="E154" s="121"/>
      <c r="F154" s="121"/>
      <c r="G154" s="121"/>
    </row>
    <row r="156" spans="2:7" x14ac:dyDescent="0.2">
      <c r="B156" s="1">
        <v>6</v>
      </c>
      <c r="C156" s="121" t="s">
        <v>233</v>
      </c>
      <c r="D156" s="121"/>
      <c r="E156" s="121"/>
      <c r="F156" s="121"/>
      <c r="G156" s="121"/>
    </row>
    <row r="157" spans="2:7" x14ac:dyDescent="0.2">
      <c r="C157" s="121"/>
      <c r="D157" s="121"/>
      <c r="E157" s="121"/>
      <c r="F157" s="121"/>
      <c r="G157" s="121"/>
    </row>
    <row r="158" spans="2:7" x14ac:dyDescent="0.2">
      <c r="C158" s="121"/>
      <c r="D158" s="121"/>
      <c r="E158" s="121"/>
      <c r="F158" s="121"/>
      <c r="G158" s="121"/>
    </row>
    <row r="160" spans="2:7" x14ac:dyDescent="0.2">
      <c r="B160" s="78">
        <v>1.6</v>
      </c>
      <c r="C160" s="79" t="s">
        <v>131</v>
      </c>
      <c r="D160" s="72"/>
      <c r="E160" s="72"/>
      <c r="F160" s="72"/>
      <c r="G160" s="72"/>
    </row>
    <row r="161" spans="2:7" x14ac:dyDescent="0.2">
      <c r="D161" s="80"/>
      <c r="E161" s="80"/>
    </row>
    <row r="162" spans="2:7" x14ac:dyDescent="0.2">
      <c r="B162" s="1">
        <v>1</v>
      </c>
      <c r="C162" s="121" t="s">
        <v>133</v>
      </c>
      <c r="D162" s="121"/>
      <c r="E162" s="121"/>
      <c r="F162" s="121"/>
      <c r="G162" s="121"/>
    </row>
    <row r="163" spans="2:7" x14ac:dyDescent="0.2">
      <c r="C163" s="121"/>
      <c r="D163" s="121"/>
      <c r="E163" s="121"/>
      <c r="F163" s="121"/>
      <c r="G163" s="121"/>
    </row>
    <row r="165" spans="2:7" x14ac:dyDescent="0.2">
      <c r="B165" s="1">
        <v>2</v>
      </c>
      <c r="C165" s="1" t="s">
        <v>134</v>
      </c>
    </row>
    <row r="167" spans="2:7" x14ac:dyDescent="0.2">
      <c r="B167" s="1">
        <v>3</v>
      </c>
      <c r="C167" s="121" t="s">
        <v>229</v>
      </c>
      <c r="D167" s="121"/>
      <c r="E167" s="121"/>
      <c r="F167" s="121"/>
      <c r="G167" s="121"/>
    </row>
    <row r="169" spans="2:7" x14ac:dyDescent="0.2">
      <c r="B169" s="1">
        <v>4</v>
      </c>
      <c r="C169" s="121" t="s">
        <v>136</v>
      </c>
      <c r="D169" s="121"/>
      <c r="E169" s="121"/>
      <c r="F169" s="121"/>
      <c r="G169" s="121"/>
    </row>
    <row r="170" spans="2:7" x14ac:dyDescent="0.2">
      <c r="C170" s="121"/>
      <c r="D170" s="121"/>
      <c r="E170" s="121"/>
      <c r="F170" s="121"/>
      <c r="G170" s="121"/>
    </row>
    <row r="172" spans="2:7" x14ac:dyDescent="0.2">
      <c r="B172" s="1">
        <v>5</v>
      </c>
      <c r="C172" s="121" t="s">
        <v>128</v>
      </c>
      <c r="D172" s="121"/>
      <c r="E172" s="121"/>
      <c r="F172" s="121"/>
      <c r="G172" s="121"/>
    </row>
    <row r="174" spans="2:7" x14ac:dyDescent="0.2">
      <c r="C174" s="121" t="s">
        <v>129</v>
      </c>
      <c r="D174" s="121"/>
      <c r="E174" s="121"/>
      <c r="F174" s="121"/>
      <c r="G174" s="121"/>
    </row>
    <row r="175" spans="2:7" x14ac:dyDescent="0.2">
      <c r="C175" s="121"/>
      <c r="D175" s="121"/>
      <c r="E175" s="121"/>
      <c r="F175" s="121"/>
      <c r="G175" s="121"/>
    </row>
    <row r="177" spans="2:7" x14ac:dyDescent="0.2">
      <c r="C177" s="121" t="s">
        <v>130</v>
      </c>
      <c r="D177" s="121"/>
      <c r="E177" s="121"/>
      <c r="F177" s="121"/>
      <c r="G177" s="121"/>
    </row>
    <row r="178" spans="2:7" x14ac:dyDescent="0.2">
      <c r="C178" s="121"/>
      <c r="D178" s="121"/>
      <c r="E178" s="121"/>
      <c r="F178" s="121"/>
      <c r="G178" s="121"/>
    </row>
    <row r="179" spans="2:7" x14ac:dyDescent="0.2">
      <c r="C179" s="118"/>
      <c r="D179" s="118"/>
      <c r="E179" s="118"/>
      <c r="F179" s="118"/>
      <c r="G179" s="118"/>
    </row>
    <row r="180" spans="2:7" x14ac:dyDescent="0.2">
      <c r="B180" s="1">
        <v>6</v>
      </c>
      <c r="C180" s="121" t="s">
        <v>233</v>
      </c>
      <c r="D180" s="121"/>
      <c r="E180" s="121"/>
      <c r="F180" s="121"/>
      <c r="G180" s="121"/>
    </row>
    <row r="181" spans="2:7" x14ac:dyDescent="0.2">
      <c r="C181" s="121"/>
      <c r="D181" s="121"/>
      <c r="E181" s="121"/>
      <c r="F181" s="121"/>
      <c r="G181" s="121"/>
    </row>
    <row r="182" spans="2:7" x14ac:dyDescent="0.2">
      <c r="C182" s="121"/>
      <c r="D182" s="121"/>
      <c r="E182" s="121"/>
      <c r="F182" s="121"/>
      <c r="G182" s="121"/>
    </row>
    <row r="184" spans="2:7" x14ac:dyDescent="0.2">
      <c r="B184" s="78">
        <v>1.7</v>
      </c>
      <c r="C184" s="79" t="s">
        <v>209</v>
      </c>
      <c r="D184" s="72"/>
      <c r="E184" s="72"/>
      <c r="F184" s="72"/>
      <c r="G184" s="72"/>
    </row>
    <row r="186" spans="2:7" x14ac:dyDescent="0.2">
      <c r="B186" s="1">
        <v>1</v>
      </c>
      <c r="C186" s="1" t="s">
        <v>210</v>
      </c>
    </row>
    <row r="188" spans="2:7" x14ac:dyDescent="0.2">
      <c r="B188" s="1">
        <v>2</v>
      </c>
      <c r="C188" s="1" t="s">
        <v>211</v>
      </c>
    </row>
    <row r="189" spans="2:7" ht="6.75" customHeight="1" x14ac:dyDescent="0.2"/>
    <row r="190" spans="2:7" x14ac:dyDescent="0.2">
      <c r="C190" s="110" t="s">
        <v>212</v>
      </c>
    </row>
    <row r="191" spans="2:7" x14ac:dyDescent="0.2">
      <c r="C191" s="110" t="s">
        <v>213</v>
      </c>
    </row>
  </sheetData>
  <mergeCells count="42">
    <mergeCell ref="C8:G8"/>
    <mergeCell ref="C132:G133"/>
    <mergeCell ref="C143:G143"/>
    <mergeCell ref="C148:G148"/>
    <mergeCell ref="C17:G18"/>
    <mergeCell ref="D52:G53"/>
    <mergeCell ref="D55:G56"/>
    <mergeCell ref="D48:G50"/>
    <mergeCell ref="D58:G60"/>
    <mergeCell ref="D62:G64"/>
    <mergeCell ref="D66:G67"/>
    <mergeCell ref="D69:G71"/>
    <mergeCell ref="D45:G46"/>
    <mergeCell ref="C138:G139"/>
    <mergeCell ref="C145:G146"/>
    <mergeCell ref="C11:G12"/>
    <mergeCell ref="C39:G40"/>
    <mergeCell ref="D119:G119"/>
    <mergeCell ref="C14:G15"/>
    <mergeCell ref="C42:G43"/>
    <mergeCell ref="C76:G77"/>
    <mergeCell ref="C79:G80"/>
    <mergeCell ref="C20:E22"/>
    <mergeCell ref="C26:F28"/>
    <mergeCell ref="C30:F31"/>
    <mergeCell ref="C101:G102"/>
    <mergeCell ref="C33:F35"/>
    <mergeCell ref="C73:G74"/>
    <mergeCell ref="D123:G123"/>
    <mergeCell ref="D121:G121"/>
    <mergeCell ref="D125:G125"/>
    <mergeCell ref="D117:G117"/>
    <mergeCell ref="C180:G182"/>
    <mergeCell ref="C172:G172"/>
    <mergeCell ref="C174:G175"/>
    <mergeCell ref="C177:G178"/>
    <mergeCell ref="C150:G151"/>
    <mergeCell ref="C153:G154"/>
    <mergeCell ref="C162:G163"/>
    <mergeCell ref="C167:G167"/>
    <mergeCell ref="C169:G170"/>
    <mergeCell ref="C156:G158"/>
  </mergeCells>
  <hyperlinks>
    <hyperlink ref="C9" r:id="rId1" xr:uid="{00000000-0004-0000-0100-000000000000}"/>
  </hyperlinks>
  <pageMargins left="0.70866141732283472" right="0.70866141732283472" top="0.74803149606299213" bottom="0.74803149606299213" header="0.31496062992125984" footer="0.31496062992125984"/>
  <pageSetup paperSize="9" scale="97" fitToHeight="0" orientation="landscape" cellComments="asDisplayed" r:id="rId2"/>
  <headerFooter scaleWithDoc="0">
    <oddFooter>&amp;L&amp;8Further Education Capital Investment Fund&amp;R&amp;8Page &amp;P of &amp;N</oddFooter>
  </headerFooter>
  <rowBreaks count="1" manualBreakCount="1">
    <brk id="78" max="7" man="1"/>
  </rowBreaks>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L36"/>
  <sheetViews>
    <sheetView showGridLines="0" view="pageBreakPreview" zoomScaleNormal="100" zoomScaleSheetLayoutView="100" workbookViewId="0">
      <selection activeCell="G4" sqref="G4"/>
    </sheetView>
  </sheetViews>
  <sheetFormatPr defaultRowHeight="12.75" x14ac:dyDescent="0.2"/>
  <cols>
    <col min="1" max="1" width="0.88671875" style="1" customWidth="1"/>
    <col min="2" max="2" width="3.77734375" style="1" customWidth="1"/>
    <col min="3" max="3" width="26.77734375" style="1" customWidth="1"/>
    <col min="4" max="4" width="17.77734375" style="1" customWidth="1"/>
    <col min="5" max="5" width="15.109375" style="1" customWidth="1"/>
    <col min="6" max="6" width="26.77734375" style="1" customWidth="1"/>
    <col min="7" max="7" width="17.77734375" style="1" customWidth="1"/>
    <col min="8" max="8" width="0.88671875" style="1" customWidth="1"/>
    <col min="9" max="16384" width="8.88671875" style="1"/>
  </cols>
  <sheetData>
    <row r="1" spans="2:12" s="18" customFormat="1" ht="3.75" customHeight="1" x14ac:dyDescent="0.2">
      <c r="C1" s="19"/>
      <c r="D1" s="19"/>
      <c r="E1" s="19"/>
      <c r="F1" s="19"/>
      <c r="G1" s="19"/>
      <c r="I1" s="20"/>
      <c r="J1" s="21"/>
      <c r="K1" s="21"/>
    </row>
    <row r="2" spans="2:12" s="18" customFormat="1" ht="12.75" customHeight="1" x14ac:dyDescent="0.35">
      <c r="B2" s="46"/>
      <c r="C2" s="46"/>
      <c r="D2" s="26"/>
      <c r="E2" s="26"/>
      <c r="F2" s="26"/>
      <c r="G2" s="47" t="str">
        <f>D7&amp;" - "&amp;D9</f>
        <v xml:space="preserve"> - </v>
      </c>
      <c r="I2" s="20"/>
      <c r="J2" s="21"/>
      <c r="K2" s="21"/>
    </row>
    <row r="3" spans="2:12" s="18" customFormat="1" ht="18.75" customHeight="1" x14ac:dyDescent="0.35">
      <c r="B3" s="46" t="s">
        <v>92</v>
      </c>
      <c r="C3" s="46"/>
      <c r="D3" s="41"/>
      <c r="E3" s="41"/>
      <c r="F3" s="41"/>
      <c r="G3" s="48" t="str">
        <f>'1. Guidance notes'!G3</f>
        <v>Skills for Londoners Capital Cost Breakdown</v>
      </c>
      <c r="I3" s="20"/>
      <c r="J3" s="21"/>
      <c r="K3" s="21"/>
    </row>
    <row r="4" spans="2:12" s="18" customFormat="1" ht="3.75" customHeight="1" thickBot="1" x14ac:dyDescent="0.25">
      <c r="B4" s="42"/>
      <c r="C4" s="42"/>
      <c r="D4" s="42"/>
      <c r="E4" s="42"/>
      <c r="F4" s="42"/>
      <c r="G4" s="43"/>
      <c r="I4" s="20"/>
      <c r="J4" s="21"/>
      <c r="K4" s="21"/>
    </row>
    <row r="5" spans="2:12" s="23" customFormat="1" ht="5.0999999999999996" customHeight="1" x14ac:dyDescent="0.2">
      <c r="B5" s="49"/>
      <c r="C5" s="49"/>
      <c r="D5" s="49"/>
      <c r="E5" s="49"/>
      <c r="F5" s="49"/>
      <c r="G5" s="50"/>
      <c r="I5" s="24"/>
      <c r="J5" s="21"/>
      <c r="K5" s="21"/>
      <c r="L5" s="25"/>
    </row>
    <row r="7" spans="2:12" ht="15" customHeight="1" x14ac:dyDescent="0.2">
      <c r="C7" s="1" t="s">
        <v>68</v>
      </c>
      <c r="D7" s="126"/>
      <c r="E7" s="127"/>
      <c r="F7" s="127"/>
      <c r="G7" s="128"/>
    </row>
    <row r="8" spans="2:12" ht="6" customHeight="1" x14ac:dyDescent="0.2"/>
    <row r="9" spans="2:12" ht="15" customHeight="1" x14ac:dyDescent="0.2">
      <c r="C9" s="1" t="s">
        <v>243</v>
      </c>
      <c r="D9" s="126"/>
      <c r="E9" s="127"/>
      <c r="F9" s="127"/>
      <c r="G9" s="128"/>
    </row>
    <row r="10" spans="2:12" ht="6" customHeight="1" x14ac:dyDescent="0.2"/>
    <row r="11" spans="2:12" ht="15" customHeight="1" x14ac:dyDescent="0.2">
      <c r="C11" s="1" t="s">
        <v>78</v>
      </c>
      <c r="D11" s="129"/>
      <c r="E11" s="130"/>
      <c r="F11" s="130"/>
      <c r="G11" s="131"/>
    </row>
    <row r="12" spans="2:12" ht="15" customHeight="1" x14ac:dyDescent="0.2">
      <c r="D12" s="132"/>
      <c r="E12" s="133"/>
      <c r="F12" s="133"/>
      <c r="G12" s="134"/>
    </row>
    <row r="13" spans="2:12" ht="15" customHeight="1" x14ac:dyDescent="0.2">
      <c r="D13" s="132"/>
      <c r="E13" s="133"/>
      <c r="F13" s="133"/>
      <c r="G13" s="134"/>
    </row>
    <row r="14" spans="2:12" ht="15" customHeight="1" x14ac:dyDescent="0.2">
      <c r="D14" s="132"/>
      <c r="E14" s="133"/>
      <c r="F14" s="133"/>
      <c r="G14" s="134"/>
    </row>
    <row r="15" spans="2:12" ht="15" customHeight="1" x14ac:dyDescent="0.2">
      <c r="D15" s="132"/>
      <c r="E15" s="133"/>
      <c r="F15" s="133"/>
      <c r="G15" s="134"/>
    </row>
    <row r="16" spans="2:12" ht="15" customHeight="1" x14ac:dyDescent="0.2">
      <c r="D16" s="135"/>
      <c r="E16" s="136"/>
      <c r="F16" s="136"/>
      <c r="G16" s="137"/>
    </row>
    <row r="17" spans="3:7" ht="15" customHeight="1" x14ac:dyDescent="0.2"/>
    <row r="18" spans="3:7" ht="15" customHeight="1" x14ac:dyDescent="0.2">
      <c r="C18" s="1" t="s">
        <v>70</v>
      </c>
      <c r="D18" s="28"/>
      <c r="E18" s="65"/>
      <c r="F18" s="1" t="s">
        <v>98</v>
      </c>
      <c r="G18" s="51">
        <f>'4. New Build Works estimate'!F6</f>
        <v>0</v>
      </c>
    </row>
    <row r="19" spans="3:7" ht="6" customHeight="1" x14ac:dyDescent="0.2">
      <c r="E19" s="65"/>
      <c r="G19" s="52"/>
    </row>
    <row r="20" spans="3:7" ht="15" customHeight="1" x14ac:dyDescent="0.2">
      <c r="C20" s="1" t="s">
        <v>71</v>
      </c>
      <c r="D20" s="29"/>
      <c r="E20" s="65"/>
      <c r="F20" s="1" t="s">
        <v>217</v>
      </c>
      <c r="G20" s="51">
        <f>'5. Refurb Works estimate'!F6</f>
        <v>0</v>
      </c>
    </row>
    <row r="21" spans="3:7" ht="6" customHeight="1" x14ac:dyDescent="0.2">
      <c r="D21" s="27"/>
      <c r="E21" s="65"/>
      <c r="G21" s="27"/>
    </row>
    <row r="22" spans="3:7" ht="15" customHeight="1" x14ac:dyDescent="0.2">
      <c r="C22" s="1" t="s">
        <v>95</v>
      </c>
      <c r="D22" s="29"/>
      <c r="E22" s="65"/>
      <c r="F22" s="1" t="s">
        <v>99</v>
      </c>
      <c r="G22" s="30">
        <f>SUM(G18:G20)</f>
        <v>0</v>
      </c>
    </row>
    <row r="23" spans="3:7" ht="6" customHeight="1" x14ac:dyDescent="0.2">
      <c r="D23" s="27"/>
      <c r="E23" s="65"/>
    </row>
    <row r="24" spans="3:7" ht="15" customHeight="1" x14ac:dyDescent="0.2">
      <c r="C24" s="1" t="s">
        <v>96</v>
      </c>
      <c r="D24" s="29"/>
      <c r="E24" s="65"/>
      <c r="F24" s="1" t="s">
        <v>79</v>
      </c>
      <c r="G24" s="31">
        <f>'3. Cost summary'!J29</f>
        <v>0</v>
      </c>
    </row>
    <row r="25" spans="3:7" ht="6" customHeight="1" x14ac:dyDescent="0.2">
      <c r="D25" s="27"/>
      <c r="E25" s="65"/>
    </row>
    <row r="26" spans="3:7" ht="15" customHeight="1" x14ac:dyDescent="0.2">
      <c r="C26" s="1" t="s">
        <v>97</v>
      </c>
      <c r="D26" s="57">
        <f>((D24-D22)/2)+D22</f>
        <v>0</v>
      </c>
      <c r="E26" s="65"/>
      <c r="F26" s="1" t="s">
        <v>218</v>
      </c>
      <c r="G26" s="31">
        <f>'3. Cost summary'!J36</f>
        <v>0</v>
      </c>
    </row>
    <row r="27" spans="3:7" ht="15" customHeight="1" x14ac:dyDescent="0.2"/>
    <row r="28" spans="3:7" ht="15" customHeight="1" x14ac:dyDescent="0.2">
      <c r="E28" s="66"/>
      <c r="F28" s="66"/>
      <c r="G28" s="66"/>
    </row>
    <row r="29" spans="3:7" ht="6" customHeight="1" x14ac:dyDescent="0.2">
      <c r="E29" s="52"/>
      <c r="F29" s="52"/>
      <c r="G29" s="52"/>
    </row>
    <row r="30" spans="3:7" ht="15" customHeight="1" x14ac:dyDescent="0.2">
      <c r="E30" s="66"/>
      <c r="F30" s="66"/>
      <c r="G30" s="66"/>
    </row>
    <row r="31" spans="3:7" ht="6" customHeight="1" x14ac:dyDescent="0.2">
      <c r="E31" s="27"/>
      <c r="F31" s="27"/>
      <c r="G31" s="27"/>
    </row>
    <row r="32" spans="3:7" ht="15" customHeight="1" x14ac:dyDescent="0.2">
      <c r="E32" s="67"/>
      <c r="F32" s="67"/>
      <c r="G32" s="67"/>
    </row>
    <row r="33" spans="5:7" ht="6" customHeight="1" x14ac:dyDescent="0.2"/>
    <row r="34" spans="5:7" ht="15" customHeight="1" x14ac:dyDescent="0.2">
      <c r="E34" s="68"/>
      <c r="F34" s="68"/>
      <c r="G34" s="68"/>
    </row>
    <row r="35" spans="5:7" ht="6" customHeight="1" x14ac:dyDescent="0.2"/>
    <row r="36" spans="5:7" ht="15" customHeight="1" x14ac:dyDescent="0.2">
      <c r="E36" s="68"/>
      <c r="F36" s="68"/>
      <c r="G36" s="68"/>
    </row>
  </sheetData>
  <sheetProtection formatCells="0"/>
  <protectedRanges>
    <protectedRange sqref="D7 D9 D11 D18 D20 D22 D24" name="Range1"/>
  </protectedRanges>
  <mergeCells count="3">
    <mergeCell ref="D7:G7"/>
    <mergeCell ref="D9:G9"/>
    <mergeCell ref="D11:G16"/>
  </mergeCells>
  <pageMargins left="0.70866141732283472" right="0.70866141732283472" top="0.74803149606299213" bottom="0.74803149606299213" header="0.31496062992125984" footer="0.31496062992125984"/>
  <pageSetup paperSize="9" fitToHeight="0" orientation="landscape" cellComments="asDisplayed" r:id="rId1"/>
  <headerFooter>
    <oddFooter>&amp;L&amp;8Further Education Capital Investment Fund&amp;R&amp;8Page &amp;P of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M42"/>
  <sheetViews>
    <sheetView showGridLines="0" view="pageBreakPreview" zoomScaleNormal="100" zoomScaleSheetLayoutView="100" workbookViewId="0">
      <selection activeCell="L3" sqref="L3"/>
    </sheetView>
  </sheetViews>
  <sheetFormatPr defaultRowHeight="12" x14ac:dyDescent="0.2"/>
  <cols>
    <col min="1" max="1" width="0.88671875" style="2" customWidth="1"/>
    <col min="2" max="2" width="3.5546875" style="2" customWidth="1"/>
    <col min="3" max="3" width="25.33203125" style="2" customWidth="1"/>
    <col min="4" max="4" width="5.109375" style="2" customWidth="1"/>
    <col min="5" max="5" width="0.88671875" style="2" customWidth="1"/>
    <col min="6" max="6" width="10.77734375" style="2" customWidth="1"/>
    <col min="7" max="7" width="0.88671875" style="2" customWidth="1"/>
    <col min="8" max="8" width="10.77734375" style="2" customWidth="1"/>
    <col min="9" max="9" width="0.88671875" style="2" customWidth="1"/>
    <col min="10" max="10" width="10.77734375" style="2" customWidth="1"/>
    <col min="11" max="11" width="0.88671875" style="14" customWidth="1"/>
    <col min="12" max="12" width="44.77734375" style="2" customWidth="1"/>
    <col min="13" max="13" width="0.88671875" style="2" customWidth="1"/>
    <col min="14" max="16384" width="8.88671875" style="2"/>
  </cols>
  <sheetData>
    <row r="1" spans="2:12" s="18" customFormat="1" ht="3.75" customHeight="1" x14ac:dyDescent="0.2">
      <c r="C1" s="19"/>
      <c r="D1" s="19"/>
      <c r="G1" s="20"/>
      <c r="H1" s="21"/>
      <c r="I1" s="21"/>
    </row>
    <row r="2" spans="2:12" s="18" customFormat="1" ht="12.75" customHeight="1" x14ac:dyDescent="0.35">
      <c r="B2" s="46"/>
      <c r="C2" s="46"/>
      <c r="D2" s="26"/>
      <c r="G2" s="20"/>
      <c r="H2" s="21"/>
      <c r="I2" s="21"/>
      <c r="J2" s="47"/>
      <c r="L2" s="47" t="str">
        <f>'2. Application details'!G2</f>
        <v xml:space="preserve"> - </v>
      </c>
    </row>
    <row r="3" spans="2:12" s="18" customFormat="1" ht="18.75" customHeight="1" x14ac:dyDescent="0.35">
      <c r="B3" s="46" t="s">
        <v>93</v>
      </c>
      <c r="C3" s="46"/>
      <c r="D3" s="41"/>
      <c r="G3" s="20"/>
      <c r="H3" s="21"/>
      <c r="I3" s="21"/>
      <c r="J3" s="48"/>
      <c r="L3" s="48" t="str">
        <f>'1. Guidance notes'!G3</f>
        <v>Skills for Londoners Capital Cost Breakdown</v>
      </c>
    </row>
    <row r="4" spans="2:12" s="18" customFormat="1" ht="3.75" customHeight="1" thickBot="1" x14ac:dyDescent="0.25">
      <c r="B4" s="42"/>
      <c r="C4" s="42"/>
      <c r="D4" s="42"/>
      <c r="E4" s="43"/>
      <c r="F4" s="22"/>
      <c r="G4" s="53"/>
      <c r="H4" s="54"/>
      <c r="I4" s="54"/>
      <c r="J4" s="22"/>
      <c r="L4" s="43"/>
    </row>
    <row r="5" spans="2:12" s="23" customFormat="1" ht="5.0999999999999996" customHeight="1" x14ac:dyDescent="0.2">
      <c r="B5" s="44"/>
      <c r="C5" s="44"/>
      <c r="D5" s="44"/>
      <c r="E5" s="45"/>
      <c r="F5" s="45"/>
      <c r="G5" s="45"/>
      <c r="H5" s="45"/>
      <c r="I5" s="45"/>
      <c r="J5" s="45"/>
      <c r="K5" s="45"/>
    </row>
    <row r="6" spans="2:12" x14ac:dyDescent="0.2">
      <c r="B6" s="71"/>
      <c r="C6" s="72" t="s">
        <v>39</v>
      </c>
      <c r="D6" s="72"/>
      <c r="F6" s="73" t="s">
        <v>80</v>
      </c>
      <c r="H6" s="73" t="s">
        <v>1</v>
      </c>
      <c r="J6" s="73" t="s">
        <v>81</v>
      </c>
      <c r="L6" s="73" t="s">
        <v>102</v>
      </c>
    </row>
    <row r="7" spans="2:12" x14ac:dyDescent="0.2">
      <c r="B7" s="13">
        <v>0</v>
      </c>
      <c r="C7" s="7" t="s">
        <v>101</v>
      </c>
      <c r="D7" s="7"/>
      <c r="F7" s="6">
        <f>'4. New Build Works estimate'!F10</f>
        <v>0</v>
      </c>
      <c r="H7" s="6">
        <f>'5. Refurb Works estimate'!F10</f>
        <v>0</v>
      </c>
      <c r="J7" s="6">
        <f>SUM(F7:H7)</f>
        <v>0</v>
      </c>
      <c r="L7" s="58"/>
    </row>
    <row r="8" spans="2:12" x14ac:dyDescent="0.2">
      <c r="B8" s="13">
        <v>1</v>
      </c>
      <c r="C8" s="7" t="s">
        <v>2</v>
      </c>
      <c r="D8" s="7"/>
      <c r="F8" s="6">
        <f>'4. New Build Works estimate'!F14</f>
        <v>0</v>
      </c>
      <c r="H8" s="6">
        <f>'5. Refurb Works estimate'!F14</f>
        <v>0</v>
      </c>
      <c r="J8" s="6">
        <f t="shared" ref="J8:J17" si="0">SUM(F8:H8)</f>
        <v>0</v>
      </c>
      <c r="L8" s="58"/>
    </row>
    <row r="9" spans="2:12" x14ac:dyDescent="0.2">
      <c r="B9" s="13">
        <v>2</v>
      </c>
      <c r="C9" s="7" t="s">
        <v>3</v>
      </c>
      <c r="D9" s="7"/>
      <c r="F9" s="6">
        <f>'4. New Build Works estimate'!F25</f>
        <v>0</v>
      </c>
      <c r="H9" s="6">
        <f>'5. Refurb Works estimate'!F25</f>
        <v>0</v>
      </c>
      <c r="J9" s="6">
        <f t="shared" si="0"/>
        <v>0</v>
      </c>
      <c r="L9" s="58"/>
    </row>
    <row r="10" spans="2:12" x14ac:dyDescent="0.2">
      <c r="B10" s="13">
        <v>3</v>
      </c>
      <c r="C10" s="7" t="s">
        <v>4</v>
      </c>
      <c r="D10" s="7"/>
      <c r="F10" s="6">
        <f>'4. New Build Works estimate'!F31</f>
        <v>0</v>
      </c>
      <c r="H10" s="6">
        <f>'5. Refurb Works estimate'!F31</f>
        <v>0</v>
      </c>
      <c r="J10" s="6">
        <f t="shared" si="0"/>
        <v>0</v>
      </c>
      <c r="L10" s="58"/>
    </row>
    <row r="11" spans="2:12" x14ac:dyDescent="0.2">
      <c r="B11" s="13">
        <v>4</v>
      </c>
      <c r="C11" s="7" t="s">
        <v>8</v>
      </c>
      <c r="D11" s="7"/>
      <c r="F11" s="6">
        <f>'4. New Build Works estimate'!F35</f>
        <v>0</v>
      </c>
      <c r="H11" s="6">
        <f>'5. Refurb Works estimate'!F35</f>
        <v>0</v>
      </c>
      <c r="J11" s="6">
        <f t="shared" si="0"/>
        <v>0</v>
      </c>
      <c r="L11" s="58"/>
    </row>
    <row r="12" spans="2:12" x14ac:dyDescent="0.2">
      <c r="B12" s="13">
        <v>5</v>
      </c>
      <c r="C12" s="7" t="s">
        <v>5</v>
      </c>
      <c r="D12" s="7"/>
      <c r="F12" s="6">
        <f>'4. New Build Works estimate'!F52</f>
        <v>0</v>
      </c>
      <c r="H12" s="6">
        <f>'5. Refurb Works estimate'!F52</f>
        <v>0</v>
      </c>
      <c r="J12" s="6">
        <f t="shared" si="0"/>
        <v>0</v>
      </c>
      <c r="L12" s="58"/>
    </row>
    <row r="13" spans="2:12" x14ac:dyDescent="0.2">
      <c r="B13" s="13">
        <v>6</v>
      </c>
      <c r="C13" s="7" t="s">
        <v>77</v>
      </c>
      <c r="D13" s="7"/>
      <c r="F13" s="6">
        <f>'4. New Build Works estimate'!F56</f>
        <v>0</v>
      </c>
      <c r="H13" s="6">
        <f>'5. Refurb Works estimate'!F56</f>
        <v>0</v>
      </c>
      <c r="J13" s="6">
        <f t="shared" si="0"/>
        <v>0</v>
      </c>
      <c r="L13" s="58"/>
    </row>
    <row r="14" spans="2:12" x14ac:dyDescent="0.2">
      <c r="B14" s="13">
        <v>7</v>
      </c>
      <c r="C14" s="7" t="s">
        <v>32</v>
      </c>
      <c r="D14" s="7"/>
      <c r="F14" s="6">
        <f>'4. New Build Works estimate'!F60</f>
        <v>0</v>
      </c>
      <c r="H14" s="6">
        <f>'5. Refurb Works estimate'!F60</f>
        <v>0</v>
      </c>
      <c r="J14" s="6">
        <f t="shared" si="0"/>
        <v>0</v>
      </c>
      <c r="L14" s="58"/>
    </row>
    <row r="15" spans="2:12" x14ac:dyDescent="0.2">
      <c r="B15" s="13">
        <v>8</v>
      </c>
      <c r="C15" s="7" t="s">
        <v>6</v>
      </c>
      <c r="D15" s="7"/>
      <c r="F15" s="6">
        <f>'4. New Build Works estimate'!F67</f>
        <v>0</v>
      </c>
      <c r="H15" s="6">
        <f>'5. Refurb Works estimate'!F67</f>
        <v>0</v>
      </c>
      <c r="J15" s="6">
        <f t="shared" si="0"/>
        <v>0</v>
      </c>
      <c r="L15" s="58"/>
    </row>
    <row r="16" spans="2:12" x14ac:dyDescent="0.2">
      <c r="B16" s="7">
        <v>9.1</v>
      </c>
      <c r="C16" s="7" t="s">
        <v>76</v>
      </c>
      <c r="D16" s="117" t="e">
        <f>J16/SUM(J7:J15)</f>
        <v>#DIV/0!</v>
      </c>
      <c r="F16" s="6">
        <f>'4. New Build Works estimate'!F72</f>
        <v>0</v>
      </c>
      <c r="H16" s="6">
        <f>'5. Refurb Works estimate'!F72</f>
        <v>0</v>
      </c>
      <c r="J16" s="6">
        <f t="shared" si="0"/>
        <v>0</v>
      </c>
      <c r="L16" s="58"/>
    </row>
    <row r="17" spans="2:13" x14ac:dyDescent="0.2">
      <c r="B17" s="7">
        <v>9.1999999999999993</v>
      </c>
      <c r="C17" s="7" t="s">
        <v>37</v>
      </c>
      <c r="D17" s="117" t="e">
        <f>J17/SUM(J7:J16)</f>
        <v>#DIV/0!</v>
      </c>
      <c r="F17" s="6">
        <f>'4. New Build Works estimate'!F73</f>
        <v>0</v>
      </c>
      <c r="H17" s="6">
        <f>'5. Refurb Works estimate'!F73</f>
        <v>0</v>
      </c>
      <c r="J17" s="6">
        <f t="shared" si="0"/>
        <v>0</v>
      </c>
      <c r="L17" s="58"/>
    </row>
    <row r="18" spans="2:13" x14ac:dyDescent="0.2">
      <c r="D18" s="12" t="s">
        <v>43</v>
      </c>
      <c r="F18" s="37">
        <f>SUM(F7:F17)</f>
        <v>0</v>
      </c>
      <c r="H18" s="37">
        <f>SUM(H7:H17)</f>
        <v>0</v>
      </c>
      <c r="J18" s="37">
        <f>SUM(J7:J17)</f>
        <v>0</v>
      </c>
      <c r="L18" s="58"/>
    </row>
    <row r="19" spans="2:13" ht="8.1" customHeight="1" x14ac:dyDescent="0.2">
      <c r="B19" s="7"/>
      <c r="C19" s="7"/>
      <c r="D19" s="7"/>
      <c r="F19" s="6"/>
      <c r="H19" s="6"/>
      <c r="J19" s="6"/>
      <c r="L19" s="58"/>
    </row>
    <row r="20" spans="2:13" x14ac:dyDescent="0.2">
      <c r="B20" s="138" t="s">
        <v>72</v>
      </c>
      <c r="C20" s="138"/>
      <c r="D20" s="138"/>
      <c r="F20" s="62">
        <f>SUM(F7:F17)</f>
        <v>0</v>
      </c>
      <c r="H20" s="62">
        <f>SUM(H7:H17)</f>
        <v>0</v>
      </c>
      <c r="J20" s="62">
        <f>SUM(J7:J17)</f>
        <v>0</v>
      </c>
      <c r="L20" s="58"/>
    </row>
    <row r="21" spans="2:13" ht="8.1" customHeight="1" x14ac:dyDescent="0.2">
      <c r="B21" s="7"/>
      <c r="C21" s="7"/>
      <c r="D21" s="7"/>
      <c r="F21" s="6"/>
      <c r="H21" s="6"/>
      <c r="J21" s="6"/>
      <c r="L21" s="6"/>
      <c r="M21" s="6"/>
    </row>
    <row r="22" spans="2:13" x14ac:dyDescent="0.2">
      <c r="B22" s="71"/>
      <c r="C22" s="72" t="s">
        <v>66</v>
      </c>
      <c r="D22" s="72"/>
      <c r="F22" s="77"/>
      <c r="H22" s="77"/>
      <c r="J22" s="77"/>
      <c r="L22" s="73" t="s">
        <v>102</v>
      </c>
      <c r="M22" s="6"/>
    </row>
    <row r="23" spans="2:13" x14ac:dyDescent="0.2">
      <c r="B23" s="13">
        <v>10</v>
      </c>
      <c r="C23" s="7" t="s">
        <v>38</v>
      </c>
      <c r="D23" s="107" t="e">
        <f>J23/J20</f>
        <v>#DIV/0!</v>
      </c>
      <c r="F23" s="6">
        <f>'4. New Build Works estimate'!F91</f>
        <v>0</v>
      </c>
      <c r="H23" s="6">
        <f>'5. Refurb Works estimate'!F91</f>
        <v>0</v>
      </c>
      <c r="J23" s="6">
        <f>SUM(F23:H23)</f>
        <v>0</v>
      </c>
      <c r="L23" s="58"/>
    </row>
    <row r="24" spans="2:13" x14ac:dyDescent="0.2">
      <c r="B24" s="13">
        <v>11</v>
      </c>
      <c r="C24" s="7" t="s">
        <v>42</v>
      </c>
      <c r="D24" s="107" t="e">
        <f>J24/J20</f>
        <v>#DIV/0!</v>
      </c>
      <c r="F24" s="6">
        <f>'4. New Build Works estimate'!F105</f>
        <v>0</v>
      </c>
      <c r="H24" s="6">
        <f>'5. Refurb Works estimate'!F105</f>
        <v>0</v>
      </c>
      <c r="J24" s="6">
        <f>SUM(F24:H24)</f>
        <v>0</v>
      </c>
      <c r="L24" s="58"/>
    </row>
    <row r="25" spans="2:13" x14ac:dyDescent="0.2">
      <c r="B25" s="13">
        <v>12</v>
      </c>
      <c r="C25" s="2" t="s">
        <v>53</v>
      </c>
      <c r="D25" s="17" t="e">
        <f>J25/SUM(J20:J24)</f>
        <v>#DIV/0!</v>
      </c>
      <c r="F25" s="4">
        <f>'4. New Build Works estimate'!F114</f>
        <v>0</v>
      </c>
      <c r="H25" s="4">
        <f>'5. Refurb Works estimate'!F114</f>
        <v>0</v>
      </c>
      <c r="J25" s="6">
        <f t="shared" ref="J25" si="1">SUM(F25:H25)</f>
        <v>0</v>
      </c>
      <c r="L25" s="58"/>
    </row>
    <row r="26" spans="2:13" x14ac:dyDescent="0.2">
      <c r="B26" s="13">
        <v>13</v>
      </c>
      <c r="C26" s="2" t="s">
        <v>60</v>
      </c>
      <c r="D26" s="17" t="e">
        <f>J26/SUM(J21:J25)</f>
        <v>#DIV/0!</v>
      </c>
      <c r="F26" s="4">
        <f>'4. New Build Works estimate'!F121</f>
        <v>0</v>
      </c>
      <c r="H26" s="4">
        <f>'5. Refurb Works estimate'!F121</f>
        <v>0</v>
      </c>
      <c r="J26" s="6">
        <f>SUM(F26:H26)</f>
        <v>0</v>
      </c>
      <c r="L26" s="58"/>
    </row>
    <row r="27" spans="2:13" x14ac:dyDescent="0.2">
      <c r="D27" s="12" t="s">
        <v>47</v>
      </c>
      <c r="F27" s="37">
        <f>SUM(F23:F26)</f>
        <v>0</v>
      </c>
      <c r="H27" s="37">
        <f>SUM(H23:H26)</f>
        <v>0</v>
      </c>
      <c r="J27" s="37">
        <f>SUM(J23:J26)</f>
        <v>0</v>
      </c>
      <c r="L27" s="58"/>
    </row>
    <row r="28" spans="2:13" x14ac:dyDescent="0.2">
      <c r="L28" s="58"/>
    </row>
    <row r="29" spans="2:13" ht="12" customHeight="1" x14ac:dyDescent="0.2">
      <c r="B29" s="138" t="s">
        <v>73</v>
      </c>
      <c r="C29" s="138"/>
      <c r="D29" s="138"/>
      <c r="F29" s="62">
        <f>SUM(F27,F20)</f>
        <v>0</v>
      </c>
      <c r="H29" s="62">
        <f>SUM(H27,H20)</f>
        <v>0</v>
      </c>
      <c r="J29" s="62">
        <f>SUM(J27,J20)</f>
        <v>0</v>
      </c>
      <c r="L29" s="58"/>
    </row>
    <row r="31" spans="2:13" x14ac:dyDescent="0.2">
      <c r="B31" s="71"/>
      <c r="C31" s="72" t="s">
        <v>0</v>
      </c>
      <c r="D31" s="72"/>
      <c r="F31" s="77"/>
      <c r="H31" s="77"/>
      <c r="J31" s="77"/>
      <c r="L31" s="73" t="s">
        <v>102</v>
      </c>
    </row>
    <row r="32" spans="2:13" x14ac:dyDescent="0.2">
      <c r="B32" s="115">
        <v>14</v>
      </c>
      <c r="C32" s="2" t="s">
        <v>231</v>
      </c>
      <c r="D32" s="9">
        <v>0.2</v>
      </c>
      <c r="F32" s="16">
        <f>'4. New Build Works estimate'!F126</f>
        <v>0</v>
      </c>
      <c r="H32" s="16">
        <f>'5. Refurb Works estimate'!F126</f>
        <v>0</v>
      </c>
      <c r="J32" s="6">
        <f>SUM(F32:H32)</f>
        <v>0</v>
      </c>
      <c r="L32" s="58"/>
    </row>
    <row r="33" spans="2:12" x14ac:dyDescent="0.2">
      <c r="B33" s="115">
        <v>14.1</v>
      </c>
      <c r="C33" s="2" t="s">
        <v>232</v>
      </c>
      <c r="D33" s="9"/>
      <c r="F33" s="16">
        <f>'4. New Build Works estimate'!F127</f>
        <v>0</v>
      </c>
      <c r="H33" s="16">
        <f>'5. Refurb Works estimate'!F127</f>
        <v>0</v>
      </c>
      <c r="J33" s="6">
        <f>SUM(F33:H33)</f>
        <v>0</v>
      </c>
      <c r="L33" s="58"/>
    </row>
    <row r="34" spans="2:12" x14ac:dyDescent="0.2">
      <c r="D34" s="12" t="s">
        <v>67</v>
      </c>
      <c r="F34" s="37">
        <f>SUM(F33)</f>
        <v>0</v>
      </c>
      <c r="H34" s="37">
        <f>SUM(H33)</f>
        <v>0</v>
      </c>
      <c r="J34" s="37">
        <f>SUM(J33)</f>
        <v>0</v>
      </c>
      <c r="L34" s="58"/>
    </row>
    <row r="35" spans="2:12" x14ac:dyDescent="0.2">
      <c r="L35" s="58"/>
    </row>
    <row r="36" spans="2:12" ht="12" customHeight="1" x14ac:dyDescent="0.2">
      <c r="B36" s="138" t="s">
        <v>74</v>
      </c>
      <c r="C36" s="138"/>
      <c r="D36" s="138"/>
      <c r="F36" s="62">
        <f>SUM(F34,F29)</f>
        <v>0</v>
      </c>
      <c r="H36" s="62">
        <f>SUM(H34,H29)</f>
        <v>0</v>
      </c>
      <c r="J36" s="62">
        <f>SUM(J34,J29)</f>
        <v>0</v>
      </c>
      <c r="L36" s="58"/>
    </row>
    <row r="39" spans="2:12" x14ac:dyDescent="0.2">
      <c r="B39" s="64" t="s">
        <v>137</v>
      </c>
      <c r="E39" s="14"/>
    </row>
    <row r="40" spans="2:12" x14ac:dyDescent="0.2">
      <c r="B40" s="2" t="s">
        <v>140</v>
      </c>
      <c r="E40" s="14"/>
      <c r="F40" s="2" t="s">
        <v>151</v>
      </c>
    </row>
    <row r="41" spans="2:12" x14ac:dyDescent="0.2">
      <c r="B41" s="2" t="s">
        <v>146</v>
      </c>
      <c r="E41" s="14"/>
      <c r="F41" s="2" t="s">
        <v>153</v>
      </c>
    </row>
    <row r="42" spans="2:12" x14ac:dyDescent="0.2">
      <c r="B42" s="2" t="s">
        <v>148</v>
      </c>
      <c r="E42" s="14"/>
      <c r="F42" s="2" t="s">
        <v>152</v>
      </c>
    </row>
  </sheetData>
  <sheetProtection sheet="1" objects="1" scenarios="1" formatCells="0"/>
  <protectedRanges>
    <protectedRange sqref="L7:L20 L23:L29 L32:L36" name="Range1"/>
  </protectedRanges>
  <mergeCells count="3">
    <mergeCell ref="B20:D20"/>
    <mergeCell ref="B29:D29"/>
    <mergeCell ref="B36:D36"/>
  </mergeCells>
  <pageMargins left="0.70866141732283472" right="0.70866141732283472" top="0.74803149606299213" bottom="0.74803149606299213" header="0.31496062992125984" footer="0.31496062992125984"/>
  <pageSetup paperSize="9" scale="94" fitToHeight="0" orientation="landscape" cellComments="asDisplayed" r:id="rId1"/>
  <headerFooter>
    <oddFooter>&amp;L&amp;8Further Education Capital Investment Fund&amp;R&amp;8Page &amp;P of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M139"/>
  <sheetViews>
    <sheetView showGridLines="0" view="pageBreakPreview" zoomScaleNormal="100" zoomScaleSheetLayoutView="100" workbookViewId="0">
      <selection activeCell="L4" sqref="L4"/>
    </sheetView>
  </sheetViews>
  <sheetFormatPr defaultRowHeight="12" x14ac:dyDescent="0.2"/>
  <cols>
    <col min="1" max="1" width="0.88671875" style="2" customWidth="1"/>
    <col min="2" max="2" width="4" style="2" customWidth="1"/>
    <col min="3" max="3" width="21.77734375" style="2" customWidth="1"/>
    <col min="4" max="4" width="4.109375" style="2" customWidth="1"/>
    <col min="5" max="5" width="0.88671875" style="14" customWidth="1"/>
    <col min="6" max="6" width="12.77734375" style="2" customWidth="1"/>
    <col min="7" max="7" width="0.88671875" style="14" customWidth="1"/>
    <col min="8" max="8" width="8.77734375" style="2" customWidth="1"/>
    <col min="9" max="9" width="0.88671875" style="14" customWidth="1"/>
    <col min="10" max="10" width="8.77734375" style="2" customWidth="1"/>
    <col min="11" max="11" width="0.88671875" style="14" customWidth="1"/>
    <col min="12" max="12" width="44.77734375" style="2" customWidth="1"/>
    <col min="13" max="13" width="0.88671875" style="14" customWidth="1"/>
    <col min="14" max="16384" width="8.88671875" style="2"/>
  </cols>
  <sheetData>
    <row r="1" spans="2:13" s="18" customFormat="1" ht="3.75" customHeight="1" x14ac:dyDescent="0.2">
      <c r="C1" s="19"/>
      <c r="D1" s="19"/>
    </row>
    <row r="2" spans="2:13" s="18" customFormat="1" ht="12.75" customHeight="1" x14ac:dyDescent="0.2">
      <c r="B2" s="2"/>
      <c r="C2" s="40"/>
      <c r="D2" s="26"/>
      <c r="E2" s="40"/>
      <c r="F2" s="40"/>
      <c r="G2" s="40"/>
      <c r="H2" s="40"/>
      <c r="I2" s="40"/>
      <c r="L2" s="47" t="str">
        <f>'2. Application details'!G2</f>
        <v xml:space="preserve"> - </v>
      </c>
    </row>
    <row r="3" spans="2:13" s="18" customFormat="1" ht="18.75" customHeight="1" x14ac:dyDescent="0.35">
      <c r="B3" s="46" t="s">
        <v>94</v>
      </c>
      <c r="C3" s="41"/>
      <c r="D3" s="41"/>
      <c r="E3" s="40"/>
      <c r="F3" s="40"/>
      <c r="G3" s="40"/>
      <c r="H3" s="40"/>
      <c r="I3" s="40"/>
      <c r="L3" s="48" t="str">
        <f>'1. Guidance notes'!G3</f>
        <v>Skills for Londoners Capital Cost Breakdown</v>
      </c>
    </row>
    <row r="4" spans="2:13" s="18" customFormat="1" ht="3.75" customHeight="1" thickBot="1" x14ac:dyDescent="0.25">
      <c r="B4" s="42"/>
      <c r="C4" s="42"/>
      <c r="D4" s="42"/>
      <c r="E4" s="43"/>
      <c r="F4" s="43"/>
      <c r="G4" s="43"/>
      <c r="H4" s="43"/>
      <c r="I4" s="43"/>
      <c r="L4" s="43"/>
    </row>
    <row r="5" spans="2:13" s="23" customFormat="1" ht="5.0999999999999996" customHeight="1" x14ac:dyDescent="0.2">
      <c r="B5" s="44"/>
      <c r="C5" s="44"/>
      <c r="D5" s="44"/>
      <c r="E5" s="45"/>
      <c r="F5" s="45"/>
      <c r="G5" s="45"/>
      <c r="H5" s="45"/>
      <c r="I5" s="45"/>
      <c r="J5" s="45"/>
      <c r="K5" s="45"/>
      <c r="M5" s="18"/>
    </row>
    <row r="6" spans="2:13" x14ac:dyDescent="0.2">
      <c r="B6" s="2" t="s">
        <v>127</v>
      </c>
      <c r="F6" s="39"/>
    </row>
    <row r="7" spans="2:13" ht="9.75" customHeight="1" x14ac:dyDescent="0.2"/>
    <row r="8" spans="2:13" x14ac:dyDescent="0.2">
      <c r="B8" s="71">
        <v>0</v>
      </c>
      <c r="C8" s="72" t="s">
        <v>101</v>
      </c>
      <c r="D8" s="72"/>
      <c r="F8" s="73" t="s">
        <v>7</v>
      </c>
      <c r="H8" s="74" t="s">
        <v>91</v>
      </c>
      <c r="J8" s="73" t="s">
        <v>75</v>
      </c>
      <c r="L8" s="73" t="s">
        <v>102</v>
      </c>
    </row>
    <row r="9" spans="2:13" x14ac:dyDescent="0.2">
      <c r="B9" s="3">
        <v>0.1</v>
      </c>
      <c r="C9" s="3" t="s">
        <v>31</v>
      </c>
      <c r="D9" s="3"/>
      <c r="F9" s="34"/>
      <c r="H9" s="17" t="e">
        <f>F9/$F$130</f>
        <v>#DIV/0!</v>
      </c>
      <c r="J9" s="4" t="e">
        <f>F9/$F$6</f>
        <v>#DIV/0!</v>
      </c>
      <c r="L9" s="58"/>
    </row>
    <row r="10" spans="2:13" x14ac:dyDescent="0.2">
      <c r="B10" s="11"/>
      <c r="C10" s="12"/>
      <c r="D10" s="12" t="s">
        <v>43</v>
      </c>
      <c r="F10" s="37">
        <f>SUM(F9)</f>
        <v>0</v>
      </c>
      <c r="G10" s="33"/>
      <c r="H10" s="38" t="e">
        <f>SUM(H9)</f>
        <v>#DIV/0!</v>
      </c>
      <c r="I10" s="33"/>
      <c r="J10" s="37" t="e">
        <f>SUM(J9)</f>
        <v>#DIV/0!</v>
      </c>
    </row>
    <row r="11" spans="2:13" ht="8.1" customHeight="1" x14ac:dyDescent="0.2">
      <c r="B11" s="7"/>
      <c r="C11" s="7"/>
      <c r="D11" s="7"/>
      <c r="F11" s="6"/>
      <c r="H11" s="32"/>
      <c r="J11" s="6"/>
    </row>
    <row r="12" spans="2:13" x14ac:dyDescent="0.2">
      <c r="B12" s="71">
        <v>1</v>
      </c>
      <c r="C12" s="72" t="s">
        <v>2</v>
      </c>
      <c r="D12" s="72"/>
      <c r="F12" s="73" t="s">
        <v>7</v>
      </c>
      <c r="H12" s="74" t="s">
        <v>91</v>
      </c>
      <c r="J12" s="73" t="s">
        <v>75</v>
      </c>
      <c r="L12" s="73" t="s">
        <v>102</v>
      </c>
    </row>
    <row r="13" spans="2:13" x14ac:dyDescent="0.2">
      <c r="B13" s="5">
        <v>1.1000000000000001</v>
      </c>
      <c r="C13" s="5" t="s">
        <v>2</v>
      </c>
      <c r="D13" s="5"/>
      <c r="F13" s="112"/>
      <c r="H13" s="17" t="e">
        <f>F13/$F$130</f>
        <v>#DIV/0!</v>
      </c>
      <c r="J13" s="4" t="e">
        <f>F13/$F$6</f>
        <v>#DIV/0!</v>
      </c>
      <c r="L13" s="58"/>
    </row>
    <row r="14" spans="2:13" x14ac:dyDescent="0.2">
      <c r="B14" s="11"/>
      <c r="C14" s="12"/>
      <c r="D14" s="12" t="s">
        <v>44</v>
      </c>
      <c r="F14" s="37">
        <f>SUM(F13)</f>
        <v>0</v>
      </c>
      <c r="G14" s="33"/>
      <c r="H14" s="38" t="e">
        <f>SUM(H13)</f>
        <v>#DIV/0!</v>
      </c>
      <c r="I14" s="33"/>
      <c r="J14" s="37" t="e">
        <f>SUM(J13)</f>
        <v>#DIV/0!</v>
      </c>
    </row>
    <row r="15" spans="2:13" ht="8.1" customHeight="1" x14ac:dyDescent="0.2">
      <c r="B15" s="7"/>
      <c r="C15" s="7"/>
      <c r="D15" s="7"/>
      <c r="F15" s="6"/>
      <c r="H15" s="32"/>
      <c r="J15" s="6"/>
    </row>
    <row r="16" spans="2:13" x14ac:dyDescent="0.2">
      <c r="B16" s="71">
        <v>2</v>
      </c>
      <c r="C16" s="72" t="s">
        <v>3</v>
      </c>
      <c r="D16" s="72"/>
      <c r="F16" s="73" t="s">
        <v>7</v>
      </c>
      <c r="H16" s="74" t="s">
        <v>91</v>
      </c>
      <c r="J16" s="73" t="s">
        <v>75</v>
      </c>
      <c r="L16" s="73" t="s">
        <v>102</v>
      </c>
    </row>
    <row r="17" spans="2:12" x14ac:dyDescent="0.2">
      <c r="B17" s="5">
        <v>2.1</v>
      </c>
      <c r="C17" s="5" t="s">
        <v>15</v>
      </c>
      <c r="D17" s="5"/>
      <c r="F17" s="112"/>
      <c r="H17" s="17" t="e">
        <f t="shared" ref="H17:H24" si="0">F17/$F$130</f>
        <v>#DIV/0!</v>
      </c>
      <c r="J17" s="4" t="e">
        <f t="shared" ref="J17:J24" si="1">F17/$F$6</f>
        <v>#DIV/0!</v>
      </c>
      <c r="L17" s="58"/>
    </row>
    <row r="18" spans="2:12" x14ac:dyDescent="0.2">
      <c r="B18" s="7">
        <v>2.2000000000000002</v>
      </c>
      <c r="C18" s="7" t="s">
        <v>16</v>
      </c>
      <c r="D18" s="7"/>
      <c r="F18" s="112"/>
      <c r="H18" s="17" t="e">
        <f t="shared" si="0"/>
        <v>#DIV/0!</v>
      </c>
      <c r="J18" s="4" t="e">
        <f t="shared" si="1"/>
        <v>#DIV/0!</v>
      </c>
      <c r="L18" s="58"/>
    </row>
    <row r="19" spans="2:12" x14ac:dyDescent="0.2">
      <c r="B19" s="5">
        <v>2.3000000000000003</v>
      </c>
      <c r="C19" s="5" t="s">
        <v>17</v>
      </c>
      <c r="D19" s="5"/>
      <c r="F19" s="112"/>
      <c r="H19" s="17" t="e">
        <f t="shared" si="0"/>
        <v>#DIV/0!</v>
      </c>
      <c r="J19" s="4" t="e">
        <f t="shared" si="1"/>
        <v>#DIV/0!</v>
      </c>
      <c r="L19" s="58"/>
    </row>
    <row r="20" spans="2:12" x14ac:dyDescent="0.2">
      <c r="B20" s="7">
        <v>2.4000000000000004</v>
      </c>
      <c r="C20" s="7" t="s">
        <v>18</v>
      </c>
      <c r="D20" s="7"/>
      <c r="F20" s="112"/>
      <c r="H20" s="17" t="e">
        <f t="shared" si="0"/>
        <v>#DIV/0!</v>
      </c>
      <c r="J20" s="4" t="e">
        <f t="shared" si="1"/>
        <v>#DIV/0!</v>
      </c>
      <c r="L20" s="58"/>
    </row>
    <row r="21" spans="2:12" x14ac:dyDescent="0.2">
      <c r="B21" s="5">
        <v>2.5000000000000004</v>
      </c>
      <c r="C21" s="5" t="s">
        <v>19</v>
      </c>
      <c r="D21" s="5"/>
      <c r="F21" s="112"/>
      <c r="H21" s="17" t="e">
        <f t="shared" si="0"/>
        <v>#DIV/0!</v>
      </c>
      <c r="J21" s="4" t="e">
        <f t="shared" si="1"/>
        <v>#DIV/0!</v>
      </c>
      <c r="L21" s="58"/>
    </row>
    <row r="22" spans="2:12" x14ac:dyDescent="0.2">
      <c r="B22" s="7">
        <v>2.6000000000000005</v>
      </c>
      <c r="C22" s="7" t="s">
        <v>20</v>
      </c>
      <c r="D22" s="7"/>
      <c r="F22" s="112"/>
      <c r="H22" s="17" t="e">
        <f t="shared" si="0"/>
        <v>#DIV/0!</v>
      </c>
      <c r="J22" s="4" t="e">
        <f t="shared" si="1"/>
        <v>#DIV/0!</v>
      </c>
      <c r="L22" s="58"/>
    </row>
    <row r="23" spans="2:12" x14ac:dyDescent="0.2">
      <c r="B23" s="5">
        <v>2.7000000000000006</v>
      </c>
      <c r="C23" s="5" t="s">
        <v>21</v>
      </c>
      <c r="D23" s="5"/>
      <c r="F23" s="112"/>
      <c r="H23" s="17" t="e">
        <f t="shared" si="0"/>
        <v>#DIV/0!</v>
      </c>
      <c r="J23" s="4" t="e">
        <f t="shared" si="1"/>
        <v>#DIV/0!</v>
      </c>
      <c r="L23" s="58"/>
    </row>
    <row r="24" spans="2:12" x14ac:dyDescent="0.2">
      <c r="B24" s="7">
        <v>2.8000000000000007</v>
      </c>
      <c r="C24" s="7" t="s">
        <v>22</v>
      </c>
      <c r="D24" s="7"/>
      <c r="F24" s="112"/>
      <c r="H24" s="17" t="e">
        <f t="shared" si="0"/>
        <v>#DIV/0!</v>
      </c>
      <c r="J24" s="4" t="e">
        <f t="shared" si="1"/>
        <v>#DIV/0!</v>
      </c>
      <c r="L24" s="58"/>
    </row>
    <row r="25" spans="2:12" x14ac:dyDescent="0.2">
      <c r="B25" s="11"/>
      <c r="C25" s="12"/>
      <c r="D25" s="15" t="s">
        <v>47</v>
      </c>
      <c r="F25" s="37">
        <f>SUM(F17:F24)</f>
        <v>0</v>
      </c>
      <c r="G25" s="33"/>
      <c r="H25" s="38" t="e">
        <f>SUM(H17:H24)</f>
        <v>#DIV/0!</v>
      </c>
      <c r="I25" s="33"/>
      <c r="J25" s="37" t="e">
        <f>SUM(J17:J24)</f>
        <v>#DIV/0!</v>
      </c>
    </row>
    <row r="26" spans="2:12" ht="8.1" customHeight="1" x14ac:dyDescent="0.2">
      <c r="B26" s="7"/>
      <c r="C26" s="7"/>
      <c r="D26" s="7"/>
      <c r="F26" s="6"/>
      <c r="H26" s="32"/>
      <c r="J26" s="6"/>
    </row>
    <row r="27" spans="2:12" x14ac:dyDescent="0.2">
      <c r="B27" s="71">
        <v>3</v>
      </c>
      <c r="C27" s="72" t="s">
        <v>4</v>
      </c>
      <c r="D27" s="72"/>
      <c r="F27" s="73" t="s">
        <v>7</v>
      </c>
      <c r="H27" s="74" t="s">
        <v>91</v>
      </c>
      <c r="J27" s="73" t="s">
        <v>75</v>
      </c>
      <c r="L27" s="73" t="s">
        <v>102</v>
      </c>
    </row>
    <row r="28" spans="2:12" x14ac:dyDescent="0.2">
      <c r="B28" s="7">
        <v>3.1</v>
      </c>
      <c r="C28" s="7" t="s">
        <v>23</v>
      </c>
      <c r="D28" s="7"/>
      <c r="F28" s="112"/>
      <c r="H28" s="17" t="e">
        <f>F28/$F$130</f>
        <v>#DIV/0!</v>
      </c>
      <c r="J28" s="4" t="e">
        <f t="shared" ref="J28:J30" si="2">F28/$F$6</f>
        <v>#DIV/0!</v>
      </c>
      <c r="L28" s="58"/>
    </row>
    <row r="29" spans="2:12" x14ac:dyDescent="0.2">
      <c r="B29" s="7">
        <v>3.2</v>
      </c>
      <c r="C29" s="7" t="s">
        <v>24</v>
      </c>
      <c r="D29" s="7"/>
      <c r="F29" s="112"/>
      <c r="H29" s="17" t="e">
        <f>F29/$F$130</f>
        <v>#DIV/0!</v>
      </c>
      <c r="J29" s="4" t="e">
        <f t="shared" si="2"/>
        <v>#DIV/0!</v>
      </c>
      <c r="L29" s="58"/>
    </row>
    <row r="30" spans="2:12" x14ac:dyDescent="0.2">
      <c r="B30" s="7">
        <v>3.3</v>
      </c>
      <c r="C30" s="7" t="s">
        <v>25</v>
      </c>
      <c r="D30" s="7"/>
      <c r="F30" s="112"/>
      <c r="H30" s="17" t="e">
        <f>F30/$F$130</f>
        <v>#DIV/0!</v>
      </c>
      <c r="J30" s="4" t="e">
        <f t="shared" si="2"/>
        <v>#DIV/0!</v>
      </c>
      <c r="L30" s="58"/>
    </row>
    <row r="31" spans="2:12" x14ac:dyDescent="0.2">
      <c r="B31" s="11"/>
      <c r="C31" s="12"/>
      <c r="D31" s="12" t="s">
        <v>45</v>
      </c>
      <c r="F31" s="37">
        <f>SUM(F28:F30)</f>
        <v>0</v>
      </c>
      <c r="G31" s="33"/>
      <c r="H31" s="38" t="e">
        <f>SUM(H28:H30)</f>
        <v>#DIV/0!</v>
      </c>
      <c r="I31" s="33"/>
      <c r="J31" s="37" t="e">
        <f>SUM(J28:J30)</f>
        <v>#DIV/0!</v>
      </c>
    </row>
    <row r="32" spans="2:12" ht="8.1" customHeight="1" x14ac:dyDescent="0.2">
      <c r="B32" s="7"/>
      <c r="C32" s="7"/>
      <c r="D32" s="7"/>
      <c r="F32" s="6"/>
      <c r="H32" s="32"/>
      <c r="J32" s="6"/>
    </row>
    <row r="33" spans="2:12" x14ac:dyDescent="0.2">
      <c r="B33" s="71">
        <v>4</v>
      </c>
      <c r="C33" s="72" t="s">
        <v>8</v>
      </c>
      <c r="D33" s="72"/>
      <c r="F33" s="73" t="s">
        <v>7</v>
      </c>
      <c r="H33" s="74" t="s">
        <v>91</v>
      </c>
      <c r="J33" s="73" t="s">
        <v>75</v>
      </c>
      <c r="L33" s="73" t="s">
        <v>102</v>
      </c>
    </row>
    <row r="34" spans="2:12" x14ac:dyDescent="0.2">
      <c r="B34" s="7">
        <v>4.0999999999999996</v>
      </c>
      <c r="C34" s="7" t="s">
        <v>8</v>
      </c>
      <c r="D34" s="7"/>
      <c r="F34" s="112"/>
      <c r="H34" s="17" t="e">
        <f>F34/$F$130</f>
        <v>#DIV/0!</v>
      </c>
      <c r="J34" s="4" t="e">
        <f>F34/$F$6</f>
        <v>#DIV/0!</v>
      </c>
      <c r="L34" s="58"/>
    </row>
    <row r="35" spans="2:12" x14ac:dyDescent="0.2">
      <c r="B35" s="11"/>
      <c r="C35" s="12"/>
      <c r="D35" s="15" t="s">
        <v>46</v>
      </c>
      <c r="F35" s="37">
        <f>SUM(F34)</f>
        <v>0</v>
      </c>
      <c r="G35" s="33"/>
      <c r="H35" s="38" t="e">
        <f>SUM(H34)</f>
        <v>#DIV/0!</v>
      </c>
      <c r="I35" s="33"/>
      <c r="J35" s="37" t="e">
        <f>SUM(J34)</f>
        <v>#DIV/0!</v>
      </c>
    </row>
    <row r="36" spans="2:12" ht="8.1" customHeight="1" x14ac:dyDescent="0.2">
      <c r="B36" s="7"/>
      <c r="C36" s="7"/>
      <c r="D36" s="7"/>
      <c r="F36" s="6"/>
      <c r="H36" s="32"/>
      <c r="J36" s="6"/>
    </row>
    <row r="37" spans="2:12" x14ac:dyDescent="0.2">
      <c r="B37" s="71">
        <v>5</v>
      </c>
      <c r="C37" s="72" t="s">
        <v>5</v>
      </c>
      <c r="D37" s="72"/>
      <c r="F37" s="73" t="s">
        <v>7</v>
      </c>
      <c r="H37" s="74" t="s">
        <v>91</v>
      </c>
      <c r="J37" s="73" t="s">
        <v>75</v>
      </c>
      <c r="L37" s="73" t="s">
        <v>102</v>
      </c>
    </row>
    <row r="38" spans="2:12" x14ac:dyDescent="0.2">
      <c r="B38" s="7">
        <f>B37+0.1</f>
        <v>5.0999999999999996</v>
      </c>
      <c r="C38" s="7" t="s">
        <v>26</v>
      </c>
      <c r="D38" s="7"/>
      <c r="F38" s="112"/>
      <c r="H38" s="17" t="e">
        <f t="shared" ref="H38:H51" si="3">F38/$F$130</f>
        <v>#DIV/0!</v>
      </c>
      <c r="J38" s="4" t="e">
        <f t="shared" ref="J38:J51" si="4">F38/$F$6</f>
        <v>#DIV/0!</v>
      </c>
      <c r="L38" s="58"/>
    </row>
    <row r="39" spans="2:12" x14ac:dyDescent="0.2">
      <c r="B39" s="7">
        <f t="shared" ref="B39:B46" si="5">B38+0.1</f>
        <v>5.1999999999999993</v>
      </c>
      <c r="C39" s="7" t="s">
        <v>87</v>
      </c>
      <c r="D39" s="7"/>
      <c r="F39" s="112"/>
      <c r="H39" s="17" t="e">
        <f t="shared" si="3"/>
        <v>#DIV/0!</v>
      </c>
      <c r="J39" s="4" t="e">
        <f t="shared" si="4"/>
        <v>#DIV/0!</v>
      </c>
      <c r="L39" s="58"/>
    </row>
    <row r="40" spans="2:12" x14ac:dyDescent="0.2">
      <c r="B40" s="7">
        <f t="shared" si="5"/>
        <v>5.2999999999999989</v>
      </c>
      <c r="C40" s="7" t="s">
        <v>27</v>
      </c>
      <c r="D40" s="7"/>
      <c r="F40" s="112"/>
      <c r="H40" s="17" t="e">
        <f t="shared" si="3"/>
        <v>#DIV/0!</v>
      </c>
      <c r="J40" s="4" t="e">
        <f t="shared" si="4"/>
        <v>#DIV/0!</v>
      </c>
      <c r="L40" s="58"/>
    </row>
    <row r="41" spans="2:12" x14ac:dyDescent="0.2">
      <c r="B41" s="7">
        <f t="shared" si="5"/>
        <v>5.3999999999999986</v>
      </c>
      <c r="C41" s="7" t="s">
        <v>9</v>
      </c>
      <c r="D41" s="7"/>
      <c r="F41" s="112"/>
      <c r="H41" s="17" t="e">
        <f t="shared" si="3"/>
        <v>#DIV/0!</v>
      </c>
      <c r="J41" s="4" t="e">
        <f t="shared" si="4"/>
        <v>#DIV/0!</v>
      </c>
      <c r="L41" s="58"/>
    </row>
    <row r="42" spans="2:12" x14ac:dyDescent="0.2">
      <c r="B42" s="7">
        <f t="shared" si="5"/>
        <v>5.4999999999999982</v>
      </c>
      <c r="C42" s="7" t="s">
        <v>10</v>
      </c>
      <c r="D42" s="7"/>
      <c r="F42" s="112"/>
      <c r="H42" s="17" t="e">
        <f t="shared" si="3"/>
        <v>#DIV/0!</v>
      </c>
      <c r="J42" s="4" t="e">
        <f t="shared" si="4"/>
        <v>#DIV/0!</v>
      </c>
      <c r="L42" s="58"/>
    </row>
    <row r="43" spans="2:12" x14ac:dyDescent="0.2">
      <c r="B43" s="7">
        <f t="shared" si="5"/>
        <v>5.5999999999999979</v>
      </c>
      <c r="C43" s="7" t="s">
        <v>11</v>
      </c>
      <c r="D43" s="7"/>
      <c r="F43" s="112"/>
      <c r="H43" s="17" t="e">
        <f t="shared" si="3"/>
        <v>#DIV/0!</v>
      </c>
      <c r="J43" s="4" t="e">
        <f t="shared" si="4"/>
        <v>#DIV/0!</v>
      </c>
      <c r="L43" s="58"/>
    </row>
    <row r="44" spans="2:12" x14ac:dyDescent="0.2">
      <c r="B44" s="7">
        <f t="shared" si="5"/>
        <v>5.6999999999999975</v>
      </c>
      <c r="C44" s="7" t="s">
        <v>12</v>
      </c>
      <c r="D44" s="7"/>
      <c r="F44" s="112"/>
      <c r="H44" s="17" t="e">
        <f t="shared" si="3"/>
        <v>#DIV/0!</v>
      </c>
      <c r="J44" s="4" t="e">
        <f t="shared" si="4"/>
        <v>#DIV/0!</v>
      </c>
      <c r="L44" s="58"/>
    </row>
    <row r="45" spans="2:12" x14ac:dyDescent="0.2">
      <c r="B45" s="7">
        <f t="shared" si="5"/>
        <v>5.7999999999999972</v>
      </c>
      <c r="C45" s="7" t="s">
        <v>28</v>
      </c>
      <c r="D45" s="7"/>
      <c r="F45" s="112"/>
      <c r="H45" s="17" t="e">
        <f t="shared" si="3"/>
        <v>#DIV/0!</v>
      </c>
      <c r="J45" s="4" t="e">
        <f t="shared" si="4"/>
        <v>#DIV/0!</v>
      </c>
      <c r="L45" s="58"/>
    </row>
    <row r="46" spans="2:12" x14ac:dyDescent="0.2">
      <c r="B46" s="7">
        <f t="shared" si="5"/>
        <v>5.8999999999999968</v>
      </c>
      <c r="C46" s="7" t="s">
        <v>30</v>
      </c>
      <c r="D46" s="7"/>
      <c r="F46" s="112"/>
      <c r="H46" s="17" t="e">
        <f t="shared" si="3"/>
        <v>#DIV/0!</v>
      </c>
      <c r="J46" s="4" t="e">
        <f t="shared" si="4"/>
        <v>#DIV/0!</v>
      </c>
      <c r="L46" s="58"/>
    </row>
    <row r="47" spans="2:12" x14ac:dyDescent="0.2">
      <c r="B47" s="8">
        <f>5.1</f>
        <v>5.0999999999999996</v>
      </c>
      <c r="C47" s="7" t="s">
        <v>29</v>
      </c>
      <c r="D47" s="7"/>
      <c r="F47" s="112"/>
      <c r="H47" s="17" t="e">
        <f t="shared" si="3"/>
        <v>#DIV/0!</v>
      </c>
      <c r="J47" s="4" t="e">
        <f t="shared" si="4"/>
        <v>#DIV/0!</v>
      </c>
      <c r="L47" s="58"/>
    </row>
    <row r="48" spans="2:12" x14ac:dyDescent="0.2">
      <c r="B48" s="8">
        <v>5.1100000000000003</v>
      </c>
      <c r="C48" s="7" t="s">
        <v>13</v>
      </c>
      <c r="D48" s="7"/>
      <c r="F48" s="112"/>
      <c r="H48" s="17" t="e">
        <f t="shared" si="3"/>
        <v>#DIV/0!</v>
      </c>
      <c r="J48" s="4" t="e">
        <f t="shared" si="4"/>
        <v>#DIV/0!</v>
      </c>
      <c r="L48" s="58"/>
    </row>
    <row r="49" spans="2:12" x14ac:dyDescent="0.2">
      <c r="B49" s="8">
        <v>5.12</v>
      </c>
      <c r="C49" s="7" t="s">
        <v>88</v>
      </c>
      <c r="D49" s="7"/>
      <c r="F49" s="112"/>
      <c r="H49" s="17" t="e">
        <f t="shared" si="3"/>
        <v>#DIV/0!</v>
      </c>
      <c r="J49" s="4" t="e">
        <f t="shared" si="4"/>
        <v>#DIV/0!</v>
      </c>
      <c r="L49" s="58"/>
    </row>
    <row r="50" spans="2:12" x14ac:dyDescent="0.2">
      <c r="B50" s="8">
        <v>5.13</v>
      </c>
      <c r="C50" s="7" t="s">
        <v>14</v>
      </c>
      <c r="D50" s="7"/>
      <c r="F50" s="112"/>
      <c r="H50" s="17" t="e">
        <f t="shared" si="3"/>
        <v>#DIV/0!</v>
      </c>
      <c r="J50" s="4" t="e">
        <f t="shared" si="4"/>
        <v>#DIV/0!</v>
      </c>
      <c r="L50" s="58"/>
    </row>
    <row r="51" spans="2:12" x14ac:dyDescent="0.2">
      <c r="B51" s="8">
        <v>5.14</v>
      </c>
      <c r="C51" s="7" t="s">
        <v>89</v>
      </c>
      <c r="D51" s="7"/>
      <c r="F51" s="112"/>
      <c r="H51" s="17" t="e">
        <f t="shared" si="3"/>
        <v>#DIV/0!</v>
      </c>
      <c r="J51" s="4" t="e">
        <f t="shared" si="4"/>
        <v>#DIV/0!</v>
      </c>
      <c r="L51" s="58"/>
    </row>
    <row r="52" spans="2:12" x14ac:dyDescent="0.2">
      <c r="B52" s="11"/>
      <c r="C52" s="12"/>
      <c r="D52" s="12" t="s">
        <v>48</v>
      </c>
      <c r="F52" s="37">
        <f>SUM(F38:F51)</f>
        <v>0</v>
      </c>
      <c r="G52" s="33"/>
      <c r="H52" s="38" t="e">
        <f>SUM(H38:H51)</f>
        <v>#DIV/0!</v>
      </c>
      <c r="I52" s="33"/>
      <c r="J52" s="37" t="e">
        <f>SUM(J38:J51)</f>
        <v>#DIV/0!</v>
      </c>
    </row>
    <row r="53" spans="2:12" ht="8.1" customHeight="1" x14ac:dyDescent="0.2">
      <c r="B53" s="7"/>
      <c r="C53" s="7"/>
      <c r="D53" s="7"/>
      <c r="F53" s="6"/>
      <c r="H53" s="32"/>
      <c r="J53" s="6"/>
    </row>
    <row r="54" spans="2:12" x14ac:dyDescent="0.2">
      <c r="B54" s="71">
        <v>6</v>
      </c>
      <c r="C54" s="72" t="s">
        <v>77</v>
      </c>
      <c r="D54" s="72"/>
      <c r="F54" s="73" t="s">
        <v>7</v>
      </c>
      <c r="H54" s="74" t="s">
        <v>91</v>
      </c>
      <c r="J54" s="73" t="s">
        <v>75</v>
      </c>
      <c r="L54" s="73" t="s">
        <v>102</v>
      </c>
    </row>
    <row r="55" spans="2:12" x14ac:dyDescent="0.2">
      <c r="B55" s="7">
        <v>6.1</v>
      </c>
      <c r="C55" s="7" t="s">
        <v>77</v>
      </c>
      <c r="D55" s="7"/>
      <c r="F55" s="112"/>
      <c r="H55" s="17" t="e">
        <f>F55/$F$130</f>
        <v>#DIV/0!</v>
      </c>
      <c r="J55" s="4" t="e">
        <f>F55/$F$6</f>
        <v>#DIV/0!</v>
      </c>
      <c r="L55" s="58"/>
    </row>
    <row r="56" spans="2:12" x14ac:dyDescent="0.2">
      <c r="B56" s="11"/>
      <c r="C56" s="12"/>
      <c r="D56" s="12" t="s">
        <v>49</v>
      </c>
      <c r="F56" s="37">
        <f>SUM(F55)</f>
        <v>0</v>
      </c>
      <c r="G56" s="33"/>
      <c r="H56" s="38" t="e">
        <f>SUM(H55)</f>
        <v>#DIV/0!</v>
      </c>
      <c r="I56" s="33"/>
      <c r="J56" s="37" t="e">
        <f>SUM(J55)</f>
        <v>#DIV/0!</v>
      </c>
    </row>
    <row r="57" spans="2:12" ht="8.1" customHeight="1" x14ac:dyDescent="0.2">
      <c r="B57" s="7"/>
      <c r="C57" s="7"/>
      <c r="D57" s="7"/>
      <c r="F57" s="6"/>
      <c r="H57" s="32"/>
      <c r="J57" s="6"/>
    </row>
    <row r="58" spans="2:12" x14ac:dyDescent="0.2">
      <c r="B58" s="71">
        <v>7</v>
      </c>
      <c r="C58" s="72" t="s">
        <v>32</v>
      </c>
      <c r="D58" s="72"/>
      <c r="F58" s="73" t="s">
        <v>7</v>
      </c>
      <c r="H58" s="74" t="s">
        <v>91</v>
      </c>
      <c r="J58" s="73" t="s">
        <v>75</v>
      </c>
      <c r="L58" s="73" t="s">
        <v>102</v>
      </c>
    </row>
    <row r="59" spans="2:12" x14ac:dyDescent="0.2">
      <c r="B59" s="7">
        <v>7.1</v>
      </c>
      <c r="C59" s="7" t="s">
        <v>32</v>
      </c>
      <c r="D59" s="7"/>
      <c r="F59" s="112">
        <v>0</v>
      </c>
      <c r="H59" s="17" t="e">
        <f>F59/$F$130</f>
        <v>#DIV/0!</v>
      </c>
      <c r="J59" s="4">
        <v>0</v>
      </c>
      <c r="L59" s="58" t="s">
        <v>154</v>
      </c>
    </row>
    <row r="60" spans="2:12" x14ac:dyDescent="0.2">
      <c r="B60" s="11"/>
      <c r="C60" s="12"/>
      <c r="D60" s="12" t="s">
        <v>50</v>
      </c>
      <c r="F60" s="37">
        <f>SUM(F59)</f>
        <v>0</v>
      </c>
      <c r="G60" s="33"/>
      <c r="H60" s="38" t="e">
        <f>SUM(H59)</f>
        <v>#DIV/0!</v>
      </c>
      <c r="I60" s="33"/>
      <c r="J60" s="37">
        <f>SUM(J59)</f>
        <v>0</v>
      </c>
    </row>
    <row r="61" spans="2:12" ht="8.1" customHeight="1" x14ac:dyDescent="0.2">
      <c r="B61" s="7"/>
      <c r="C61" s="7"/>
      <c r="D61" s="7"/>
      <c r="F61" s="6"/>
      <c r="H61" s="32"/>
      <c r="J61" s="6"/>
    </row>
    <row r="62" spans="2:12" x14ac:dyDescent="0.2">
      <c r="B62" s="71">
        <v>8</v>
      </c>
      <c r="C62" s="72" t="s">
        <v>6</v>
      </c>
      <c r="D62" s="72"/>
      <c r="F62" s="73" t="s">
        <v>7</v>
      </c>
      <c r="H62" s="74" t="s">
        <v>91</v>
      </c>
      <c r="J62" s="73" t="s">
        <v>75</v>
      </c>
      <c r="L62" s="73" t="s">
        <v>102</v>
      </c>
    </row>
    <row r="63" spans="2:12" x14ac:dyDescent="0.2">
      <c r="B63" s="7">
        <v>8.1</v>
      </c>
      <c r="C63" s="7" t="s">
        <v>33</v>
      </c>
      <c r="D63" s="7"/>
      <c r="F63" s="112"/>
      <c r="H63" s="17" t="e">
        <f>F63/$F$130</f>
        <v>#DIV/0!</v>
      </c>
      <c r="J63" s="4" t="e">
        <f t="shared" ref="J63:J66" si="6">F63/$F$6</f>
        <v>#DIV/0!</v>
      </c>
      <c r="L63" s="58"/>
    </row>
    <row r="64" spans="2:12" x14ac:dyDescent="0.2">
      <c r="B64" s="7">
        <v>8.1999999999999993</v>
      </c>
      <c r="C64" s="7" t="s">
        <v>34</v>
      </c>
      <c r="D64" s="7"/>
      <c r="F64" s="112"/>
      <c r="H64" s="17" t="e">
        <f>F64/$F$130</f>
        <v>#DIV/0!</v>
      </c>
      <c r="J64" s="4" t="e">
        <f t="shared" si="6"/>
        <v>#DIV/0!</v>
      </c>
      <c r="L64" s="58"/>
    </row>
    <row r="65" spans="2:12" x14ac:dyDescent="0.2">
      <c r="B65" s="7">
        <v>8.3000000000000007</v>
      </c>
      <c r="C65" s="7" t="s">
        <v>35</v>
      </c>
      <c r="D65" s="7"/>
      <c r="F65" s="112"/>
      <c r="H65" s="17" t="e">
        <f>F65/$F$130</f>
        <v>#DIV/0!</v>
      </c>
      <c r="J65" s="4" t="e">
        <f t="shared" si="6"/>
        <v>#DIV/0!</v>
      </c>
      <c r="L65" s="58"/>
    </row>
    <row r="66" spans="2:12" x14ac:dyDescent="0.2">
      <c r="B66" s="7">
        <v>8.4</v>
      </c>
      <c r="C66" s="7" t="s">
        <v>36</v>
      </c>
      <c r="D66" s="7"/>
      <c r="F66" s="112"/>
      <c r="H66" s="17" t="e">
        <f>F66/$F$130</f>
        <v>#DIV/0!</v>
      </c>
      <c r="J66" s="4" t="e">
        <f t="shared" si="6"/>
        <v>#DIV/0!</v>
      </c>
      <c r="L66" s="58"/>
    </row>
    <row r="67" spans="2:12" x14ac:dyDescent="0.2">
      <c r="B67" s="11"/>
      <c r="C67" s="12"/>
      <c r="D67" s="12" t="s">
        <v>51</v>
      </c>
      <c r="F67" s="37">
        <f>SUM(F63:F66)</f>
        <v>0</v>
      </c>
      <c r="G67" s="33"/>
      <c r="H67" s="38" t="e">
        <f>SUM(H63:H66)</f>
        <v>#DIV/0!</v>
      </c>
      <c r="I67" s="33"/>
      <c r="J67" s="37" t="e">
        <f>SUM(J63:J66)</f>
        <v>#DIV/0!</v>
      </c>
    </row>
    <row r="68" spans="2:12" ht="8.1" customHeight="1" x14ac:dyDescent="0.2">
      <c r="B68" s="7"/>
      <c r="C68" s="7"/>
      <c r="D68" s="7"/>
      <c r="F68" s="6"/>
      <c r="H68" s="32"/>
      <c r="J68" s="6"/>
    </row>
    <row r="69" spans="2:12" ht="18" customHeight="1" x14ac:dyDescent="0.2">
      <c r="B69" s="138" t="s">
        <v>82</v>
      </c>
      <c r="C69" s="139"/>
      <c r="D69" s="139"/>
      <c r="F69" s="62">
        <f>SUM(F67,F60,F56,F52,F35,F31,F25,F14,F10)</f>
        <v>0</v>
      </c>
      <c r="H69" s="63" t="e">
        <f>SUM(H67,H60,H56,H52,H35,H31,H25,H14,H10)</f>
        <v>#DIV/0!</v>
      </c>
      <c r="J69" s="62" t="e">
        <f>SUM(J67,J60,J56,J52,J35,J31,J25,J14,J10)</f>
        <v>#DIV/0!</v>
      </c>
    </row>
    <row r="70" spans="2:12" ht="8.1" customHeight="1" x14ac:dyDescent="0.2">
      <c r="B70" s="7"/>
      <c r="C70" s="7"/>
      <c r="D70" s="7"/>
      <c r="F70" s="6"/>
      <c r="H70" s="32"/>
      <c r="J70" s="6"/>
    </row>
    <row r="71" spans="2:12" x14ac:dyDescent="0.2">
      <c r="B71" s="71">
        <v>9</v>
      </c>
      <c r="C71" s="72" t="s">
        <v>90</v>
      </c>
      <c r="D71" s="72"/>
      <c r="F71" s="73" t="s">
        <v>7</v>
      </c>
      <c r="H71" s="74" t="s">
        <v>91</v>
      </c>
      <c r="J71" s="73" t="s">
        <v>75</v>
      </c>
      <c r="L71" s="73" t="s">
        <v>102</v>
      </c>
    </row>
    <row r="72" spans="2:12" x14ac:dyDescent="0.2">
      <c r="B72" s="7">
        <v>9.1</v>
      </c>
      <c r="C72" s="7" t="s">
        <v>40</v>
      </c>
      <c r="D72" s="9" t="e">
        <f>F72/$F$69</f>
        <v>#DIV/0!</v>
      </c>
      <c r="F72" s="35"/>
      <c r="H72" s="17" t="e">
        <f>F72/$F$130</f>
        <v>#DIV/0!</v>
      </c>
      <c r="J72" s="4" t="e">
        <f t="shared" ref="J72:J73" si="7">F72/$F$6</f>
        <v>#DIV/0!</v>
      </c>
      <c r="L72" s="58"/>
    </row>
    <row r="73" spans="2:12" x14ac:dyDescent="0.2">
      <c r="B73" s="7">
        <v>9.1999999999999993</v>
      </c>
      <c r="C73" s="7" t="s">
        <v>41</v>
      </c>
      <c r="D73" s="9" t="e">
        <f>F73/SUM(F69:F72)</f>
        <v>#DIV/0!</v>
      </c>
      <c r="F73" s="35"/>
      <c r="H73" s="17" t="e">
        <f>F73/$F$130</f>
        <v>#DIV/0!</v>
      </c>
      <c r="J73" s="4" t="e">
        <f t="shared" si="7"/>
        <v>#DIV/0!</v>
      </c>
      <c r="L73" s="58"/>
    </row>
    <row r="74" spans="2:12" x14ac:dyDescent="0.2">
      <c r="B74" s="7"/>
      <c r="C74" s="7"/>
      <c r="D74" s="12" t="s">
        <v>52</v>
      </c>
      <c r="F74" s="37">
        <f>SUM(F72:F73)</f>
        <v>0</v>
      </c>
      <c r="G74" s="33"/>
      <c r="H74" s="38" t="e">
        <f>SUM(H72:H73)</f>
        <v>#DIV/0!</v>
      </c>
      <c r="I74" s="33"/>
      <c r="J74" s="37" t="e">
        <f>SUM(J72:J73)</f>
        <v>#DIV/0!</v>
      </c>
    </row>
    <row r="75" spans="2:12" x14ac:dyDescent="0.2">
      <c r="B75" s="7"/>
      <c r="C75" s="7"/>
      <c r="D75" s="7"/>
      <c r="F75" s="6"/>
      <c r="H75" s="32"/>
      <c r="J75" s="6"/>
    </row>
    <row r="76" spans="2:12" ht="18" customHeight="1" x14ac:dyDescent="0.2">
      <c r="B76" s="138" t="s">
        <v>83</v>
      </c>
      <c r="C76" s="139"/>
      <c r="D76" s="139"/>
      <c r="F76" s="62">
        <f>SUM(F69,F74)</f>
        <v>0</v>
      </c>
      <c r="H76" s="63" t="e">
        <f>SUM(H69,H74)</f>
        <v>#DIV/0!</v>
      </c>
      <c r="J76" s="62" t="e">
        <f>SUM(J69,J74)</f>
        <v>#DIV/0!</v>
      </c>
    </row>
    <row r="77" spans="2:12" ht="8.1" customHeight="1" x14ac:dyDescent="0.2">
      <c r="B77" s="7"/>
      <c r="C77" s="7"/>
      <c r="D77" s="7"/>
      <c r="F77" s="6"/>
      <c r="H77" s="32"/>
      <c r="J77" s="6"/>
    </row>
    <row r="78" spans="2:12" x14ac:dyDescent="0.2">
      <c r="B78" s="71">
        <v>10</v>
      </c>
      <c r="C78" s="72" t="s">
        <v>38</v>
      </c>
      <c r="D78" s="72"/>
      <c r="F78" s="73" t="s">
        <v>7</v>
      </c>
      <c r="H78" s="74" t="s">
        <v>91</v>
      </c>
      <c r="J78" s="73" t="s">
        <v>75</v>
      </c>
      <c r="L78" s="73" t="s">
        <v>102</v>
      </c>
    </row>
    <row r="79" spans="2:12" x14ac:dyDescent="0.2">
      <c r="B79" s="7">
        <v>10.1</v>
      </c>
      <c r="C79" s="7" t="s">
        <v>158</v>
      </c>
      <c r="D79" s="7"/>
      <c r="F79" s="35"/>
      <c r="H79" s="17" t="e">
        <f t="shared" ref="H79:H90" si="8">F79/$F$130</f>
        <v>#DIV/0!</v>
      </c>
      <c r="J79" s="4" t="e">
        <f>F79/$F$6</f>
        <v>#DIV/0!</v>
      </c>
      <c r="L79" s="58"/>
    </row>
    <row r="80" spans="2:12" x14ac:dyDescent="0.2">
      <c r="B80" s="7">
        <f>B79+0.1</f>
        <v>10.199999999999999</v>
      </c>
      <c r="C80" s="7" t="s">
        <v>174</v>
      </c>
      <c r="D80" s="7"/>
      <c r="F80" s="113"/>
      <c r="H80" s="17" t="e">
        <f t="shared" si="8"/>
        <v>#DIV/0!</v>
      </c>
      <c r="J80" s="4" t="e">
        <f t="shared" ref="J80:J90" si="9">F80/$F$6</f>
        <v>#DIV/0!</v>
      </c>
      <c r="L80" s="58"/>
    </row>
    <row r="81" spans="2:12" x14ac:dyDescent="0.2">
      <c r="B81" s="7">
        <f t="shared" ref="B81:B87" si="10">B80+0.1</f>
        <v>10.299999999999999</v>
      </c>
      <c r="C81" s="7" t="s">
        <v>159</v>
      </c>
      <c r="D81" s="7"/>
      <c r="F81" s="113"/>
      <c r="H81" s="17" t="e">
        <f t="shared" si="8"/>
        <v>#DIV/0!</v>
      </c>
      <c r="J81" s="4" t="e">
        <f t="shared" si="9"/>
        <v>#DIV/0!</v>
      </c>
      <c r="L81" s="58"/>
    </row>
    <row r="82" spans="2:12" x14ac:dyDescent="0.2">
      <c r="B82" s="7">
        <f t="shared" si="10"/>
        <v>10.399999999999999</v>
      </c>
      <c r="C82" s="7" t="s">
        <v>175</v>
      </c>
      <c r="D82" s="7"/>
      <c r="F82" s="113"/>
      <c r="H82" s="17" t="e">
        <f t="shared" si="8"/>
        <v>#DIV/0!</v>
      </c>
      <c r="J82" s="4" t="e">
        <f t="shared" si="9"/>
        <v>#DIV/0!</v>
      </c>
      <c r="L82" s="58"/>
    </row>
    <row r="83" spans="2:12" x14ac:dyDescent="0.2">
      <c r="B83" s="7">
        <f t="shared" si="10"/>
        <v>10.499999999999998</v>
      </c>
      <c r="C83" s="7" t="s">
        <v>160</v>
      </c>
      <c r="D83" s="7"/>
      <c r="F83" s="113"/>
      <c r="H83" s="17" t="e">
        <f t="shared" si="8"/>
        <v>#DIV/0!</v>
      </c>
      <c r="J83" s="4" t="e">
        <f t="shared" si="9"/>
        <v>#DIV/0!</v>
      </c>
      <c r="L83" s="58"/>
    </row>
    <row r="84" spans="2:12" x14ac:dyDescent="0.2">
      <c r="B84" s="7">
        <f t="shared" si="10"/>
        <v>10.599999999999998</v>
      </c>
      <c r="C84" s="7" t="s">
        <v>161</v>
      </c>
      <c r="D84" s="7"/>
      <c r="F84" s="113"/>
      <c r="H84" s="17" t="e">
        <f t="shared" si="8"/>
        <v>#DIV/0!</v>
      </c>
      <c r="J84" s="4" t="e">
        <f t="shared" si="9"/>
        <v>#DIV/0!</v>
      </c>
      <c r="L84" s="58"/>
    </row>
    <row r="85" spans="2:12" x14ac:dyDescent="0.2">
      <c r="B85" s="7">
        <f t="shared" si="10"/>
        <v>10.699999999999998</v>
      </c>
      <c r="C85" s="7" t="s">
        <v>162</v>
      </c>
      <c r="D85" s="7"/>
      <c r="F85" s="113"/>
      <c r="H85" s="17" t="e">
        <f t="shared" si="8"/>
        <v>#DIV/0!</v>
      </c>
      <c r="J85" s="4" t="e">
        <f t="shared" si="9"/>
        <v>#DIV/0!</v>
      </c>
      <c r="L85" s="58"/>
    </row>
    <row r="86" spans="2:12" x14ac:dyDescent="0.2">
      <c r="B86" s="7">
        <f t="shared" si="10"/>
        <v>10.799999999999997</v>
      </c>
      <c r="C86" s="7" t="s">
        <v>176</v>
      </c>
      <c r="D86" s="7"/>
      <c r="F86" s="113"/>
      <c r="H86" s="17" t="e">
        <f t="shared" si="8"/>
        <v>#DIV/0!</v>
      </c>
      <c r="J86" s="4" t="e">
        <f t="shared" si="9"/>
        <v>#DIV/0!</v>
      </c>
      <c r="L86" s="58"/>
    </row>
    <row r="87" spans="2:12" x14ac:dyDescent="0.2">
      <c r="B87" s="7">
        <f t="shared" si="10"/>
        <v>10.899999999999997</v>
      </c>
      <c r="C87" s="7" t="s">
        <v>163</v>
      </c>
      <c r="D87" s="7"/>
      <c r="F87" s="113"/>
      <c r="H87" s="17" t="e">
        <f t="shared" si="8"/>
        <v>#DIV/0!</v>
      </c>
      <c r="J87" s="4" t="e">
        <f t="shared" si="9"/>
        <v>#DIV/0!</v>
      </c>
      <c r="L87" s="58"/>
    </row>
    <row r="88" spans="2:12" x14ac:dyDescent="0.2">
      <c r="B88" s="8">
        <v>10.1</v>
      </c>
      <c r="C88" s="7" t="s">
        <v>164</v>
      </c>
      <c r="D88" s="7"/>
      <c r="F88" s="113"/>
      <c r="H88" s="17" t="e">
        <f t="shared" si="8"/>
        <v>#DIV/0!</v>
      </c>
      <c r="J88" s="4" t="e">
        <f t="shared" si="9"/>
        <v>#DIV/0!</v>
      </c>
      <c r="L88" s="58"/>
    </row>
    <row r="89" spans="2:12" x14ac:dyDescent="0.2">
      <c r="B89" s="8">
        <v>10.11</v>
      </c>
      <c r="C89" s="7" t="s">
        <v>165</v>
      </c>
      <c r="D89" s="7"/>
      <c r="F89" s="113"/>
      <c r="H89" s="17" t="e">
        <f t="shared" si="8"/>
        <v>#DIV/0!</v>
      </c>
      <c r="J89" s="4" t="e">
        <f t="shared" si="9"/>
        <v>#DIV/0!</v>
      </c>
      <c r="L89" s="58"/>
    </row>
    <row r="90" spans="2:12" x14ac:dyDescent="0.2">
      <c r="B90" s="8">
        <v>10.119999999999999</v>
      </c>
      <c r="C90" s="7" t="s">
        <v>166</v>
      </c>
      <c r="D90" s="7"/>
      <c r="F90" s="113"/>
      <c r="H90" s="17" t="e">
        <f t="shared" si="8"/>
        <v>#DIV/0!</v>
      </c>
      <c r="J90" s="4" t="e">
        <f t="shared" si="9"/>
        <v>#DIV/0!</v>
      </c>
      <c r="L90" s="58"/>
    </row>
    <row r="91" spans="2:12" x14ac:dyDescent="0.2">
      <c r="B91" s="7"/>
      <c r="C91" s="7"/>
      <c r="D91" s="12" t="s">
        <v>57</v>
      </c>
      <c r="F91" s="37">
        <f>SUM(F79:F90)</f>
        <v>0</v>
      </c>
      <c r="G91" s="33"/>
      <c r="H91" s="38" t="e">
        <f>SUM(H79:H90)</f>
        <v>#DIV/0!</v>
      </c>
      <c r="I91" s="33"/>
      <c r="J91" s="37" t="e">
        <f>SUM(J79:J90)</f>
        <v>#DIV/0!</v>
      </c>
    </row>
    <row r="92" spans="2:12" x14ac:dyDescent="0.2">
      <c r="B92" s="7"/>
      <c r="C92" s="7"/>
      <c r="D92" s="7"/>
      <c r="F92" s="6"/>
      <c r="H92" s="32"/>
      <c r="J92" s="6"/>
    </row>
    <row r="93" spans="2:12" x14ac:dyDescent="0.2">
      <c r="B93" s="71">
        <v>11</v>
      </c>
      <c r="C93" s="72" t="s">
        <v>42</v>
      </c>
      <c r="D93" s="72"/>
      <c r="F93" s="73" t="s">
        <v>7</v>
      </c>
      <c r="H93" s="74" t="s">
        <v>91</v>
      </c>
      <c r="J93" s="73" t="s">
        <v>75</v>
      </c>
      <c r="L93" s="73" t="s">
        <v>102</v>
      </c>
    </row>
    <row r="94" spans="2:12" x14ac:dyDescent="0.2">
      <c r="B94" s="7">
        <v>11.1</v>
      </c>
      <c r="C94" s="7" t="s">
        <v>42</v>
      </c>
      <c r="D94" s="7"/>
      <c r="F94" s="113"/>
      <c r="H94" s="17" t="e">
        <f t="shared" ref="H94:H104" si="11">F94/$F$130</f>
        <v>#DIV/0!</v>
      </c>
      <c r="J94" s="4" t="e">
        <f>F94/$F$6</f>
        <v>#DIV/0!</v>
      </c>
      <c r="L94" s="58"/>
    </row>
    <row r="95" spans="2:12" x14ac:dyDescent="0.2">
      <c r="B95" s="7">
        <f>B94+0.1</f>
        <v>11.2</v>
      </c>
      <c r="C95" s="7" t="s">
        <v>167</v>
      </c>
      <c r="D95" s="7"/>
      <c r="F95" s="113"/>
      <c r="H95" s="17" t="e">
        <f t="shared" si="11"/>
        <v>#DIV/0!</v>
      </c>
      <c r="J95" s="4" t="e">
        <f t="shared" ref="J95:J104" si="12">F95/$F$6</f>
        <v>#DIV/0!</v>
      </c>
      <c r="L95" s="58"/>
    </row>
    <row r="96" spans="2:12" x14ac:dyDescent="0.2">
      <c r="B96" s="7">
        <f t="shared" ref="B96:B102" si="13">B95+0.1</f>
        <v>11.299999999999999</v>
      </c>
      <c r="C96" s="7" t="s">
        <v>173</v>
      </c>
      <c r="D96" s="7"/>
      <c r="F96" s="113"/>
      <c r="H96" s="17" t="e">
        <f t="shared" si="11"/>
        <v>#DIV/0!</v>
      </c>
      <c r="J96" s="4" t="e">
        <f t="shared" si="12"/>
        <v>#DIV/0!</v>
      </c>
      <c r="L96" s="58"/>
    </row>
    <row r="97" spans="2:12" x14ac:dyDescent="0.2">
      <c r="B97" s="7">
        <f t="shared" si="13"/>
        <v>11.399999999999999</v>
      </c>
      <c r="C97" s="7" t="s">
        <v>168</v>
      </c>
      <c r="D97" s="7"/>
      <c r="F97" s="113"/>
      <c r="H97" s="17" t="e">
        <f t="shared" si="11"/>
        <v>#DIV/0!</v>
      </c>
      <c r="J97" s="4" t="e">
        <f t="shared" si="12"/>
        <v>#DIV/0!</v>
      </c>
      <c r="L97" s="58"/>
    </row>
    <row r="98" spans="2:12" x14ac:dyDescent="0.2">
      <c r="B98" s="7">
        <f t="shared" si="13"/>
        <v>11.499999999999998</v>
      </c>
      <c r="C98" s="7" t="s">
        <v>169</v>
      </c>
      <c r="D98" s="7"/>
      <c r="F98" s="113"/>
      <c r="H98" s="17" t="e">
        <f t="shared" si="11"/>
        <v>#DIV/0!</v>
      </c>
      <c r="J98" s="4" t="e">
        <f t="shared" si="12"/>
        <v>#DIV/0!</v>
      </c>
      <c r="L98" s="58"/>
    </row>
    <row r="99" spans="2:12" x14ac:dyDescent="0.2">
      <c r="B99" s="7">
        <f t="shared" si="13"/>
        <v>11.599999999999998</v>
      </c>
      <c r="C99" s="7" t="s">
        <v>170</v>
      </c>
      <c r="D99" s="7"/>
      <c r="F99" s="113"/>
      <c r="H99" s="17" t="e">
        <f t="shared" si="11"/>
        <v>#DIV/0!</v>
      </c>
      <c r="J99" s="4" t="e">
        <f t="shared" si="12"/>
        <v>#DIV/0!</v>
      </c>
      <c r="L99" s="58"/>
    </row>
    <row r="100" spans="2:12" x14ac:dyDescent="0.2">
      <c r="B100" s="7">
        <f t="shared" si="13"/>
        <v>11.699999999999998</v>
      </c>
      <c r="C100" s="7" t="s">
        <v>171</v>
      </c>
      <c r="D100" s="7"/>
      <c r="F100" s="113"/>
      <c r="H100" s="17" t="e">
        <f t="shared" si="11"/>
        <v>#DIV/0!</v>
      </c>
      <c r="J100" s="4" t="e">
        <f t="shared" si="12"/>
        <v>#DIV/0!</v>
      </c>
      <c r="L100" s="58"/>
    </row>
    <row r="101" spans="2:12" x14ac:dyDescent="0.2">
      <c r="B101" s="7">
        <f t="shared" si="13"/>
        <v>11.799999999999997</v>
      </c>
      <c r="C101" s="7" t="s">
        <v>172</v>
      </c>
      <c r="D101" s="7"/>
      <c r="F101" s="113"/>
      <c r="H101" s="17" t="e">
        <f t="shared" si="11"/>
        <v>#DIV/0!</v>
      </c>
      <c r="J101" s="4" t="e">
        <f t="shared" si="12"/>
        <v>#DIV/0!</v>
      </c>
      <c r="L101" s="58"/>
    </row>
    <row r="102" spans="2:12" x14ac:dyDescent="0.2">
      <c r="B102" s="7">
        <f t="shared" si="13"/>
        <v>11.899999999999997</v>
      </c>
      <c r="C102" s="7" t="s">
        <v>177</v>
      </c>
      <c r="D102" s="7"/>
      <c r="F102" s="35"/>
      <c r="H102" s="17" t="e">
        <f t="shared" si="11"/>
        <v>#DIV/0!</v>
      </c>
      <c r="J102" s="4" t="e">
        <f t="shared" si="12"/>
        <v>#DIV/0!</v>
      </c>
      <c r="L102" s="58"/>
    </row>
    <row r="103" spans="2:12" x14ac:dyDescent="0.2">
      <c r="B103" s="8">
        <v>11.1</v>
      </c>
      <c r="C103" s="7" t="s">
        <v>219</v>
      </c>
      <c r="D103" s="7"/>
      <c r="F103" s="35"/>
      <c r="H103" s="17" t="e">
        <f t="shared" si="11"/>
        <v>#DIV/0!</v>
      </c>
      <c r="J103" s="4" t="e">
        <f t="shared" ref="J103" si="14">F103/$F$6</f>
        <v>#DIV/0!</v>
      </c>
      <c r="L103" s="58"/>
    </row>
    <row r="104" spans="2:12" x14ac:dyDescent="0.2">
      <c r="B104" s="8">
        <v>11.11</v>
      </c>
      <c r="C104" s="7" t="s">
        <v>166</v>
      </c>
      <c r="D104" s="7"/>
      <c r="F104" s="113"/>
      <c r="H104" s="17" t="e">
        <f t="shared" si="11"/>
        <v>#DIV/0!</v>
      </c>
      <c r="J104" s="4" t="e">
        <f t="shared" si="12"/>
        <v>#DIV/0!</v>
      </c>
      <c r="L104" s="58"/>
    </row>
    <row r="105" spans="2:12" x14ac:dyDescent="0.2">
      <c r="B105" s="7"/>
      <c r="C105" s="7"/>
      <c r="D105" s="12" t="s">
        <v>58</v>
      </c>
      <c r="F105" s="37">
        <f>SUM(F94:F104)</f>
        <v>0</v>
      </c>
      <c r="G105" s="33"/>
      <c r="H105" s="38" t="e">
        <f>SUM(H94:H104)</f>
        <v>#DIV/0!</v>
      </c>
      <c r="I105" s="33"/>
      <c r="J105" s="37" t="e">
        <f>SUM(J94:J104)</f>
        <v>#DIV/0!</v>
      </c>
    </row>
    <row r="106" spans="2:12" x14ac:dyDescent="0.2">
      <c r="B106" s="7"/>
      <c r="C106" s="7"/>
      <c r="D106" s="7"/>
      <c r="F106" s="6"/>
      <c r="H106" s="32"/>
      <c r="J106" s="6"/>
    </row>
    <row r="107" spans="2:12" ht="18" customHeight="1" x14ac:dyDescent="0.2">
      <c r="B107" s="138" t="s">
        <v>84</v>
      </c>
      <c r="C107" s="139"/>
      <c r="D107" s="139"/>
      <c r="F107" s="62">
        <f>SUM(F105,F91,F76)</f>
        <v>0</v>
      </c>
      <c r="H107" s="63" t="e">
        <f>SUM(H105,H91,H76)</f>
        <v>#DIV/0!</v>
      </c>
      <c r="J107" s="62" t="e">
        <f>SUM(J105,J91,J76)</f>
        <v>#DIV/0!</v>
      </c>
    </row>
    <row r="108" spans="2:12" x14ac:dyDescent="0.2">
      <c r="B108" s="7"/>
      <c r="C108" s="7"/>
      <c r="D108" s="7"/>
      <c r="F108" s="10"/>
      <c r="H108" s="32"/>
      <c r="J108" s="10"/>
    </row>
    <row r="109" spans="2:12" x14ac:dyDescent="0.2">
      <c r="B109" s="71">
        <v>12</v>
      </c>
      <c r="C109" s="75" t="s">
        <v>53</v>
      </c>
      <c r="D109" s="72"/>
      <c r="F109" s="73" t="s">
        <v>7</v>
      </c>
      <c r="H109" s="74" t="s">
        <v>91</v>
      </c>
      <c r="J109" s="73" t="s">
        <v>75</v>
      </c>
      <c r="L109" s="73" t="s">
        <v>102</v>
      </c>
    </row>
    <row r="110" spans="2:12" x14ac:dyDescent="0.2">
      <c r="B110" s="7">
        <v>12.1</v>
      </c>
      <c r="C110" s="7" t="s">
        <v>54</v>
      </c>
      <c r="D110" s="9" t="e">
        <f>F110/$F$107</f>
        <v>#DIV/0!</v>
      </c>
      <c r="F110" s="36"/>
      <c r="H110" s="17" t="e">
        <f t="shared" ref="H110:H113" si="15">F110/$F$130</f>
        <v>#DIV/0!</v>
      </c>
      <c r="J110" s="4" t="e">
        <f t="shared" ref="J110:J113" si="16">F110/$F$6</f>
        <v>#DIV/0!</v>
      </c>
      <c r="L110" s="58"/>
    </row>
    <row r="111" spans="2:12" x14ac:dyDescent="0.2">
      <c r="B111" s="7">
        <v>12.2</v>
      </c>
      <c r="C111" s="7" t="s">
        <v>55</v>
      </c>
      <c r="D111" s="9" t="e">
        <f>F111/$F$107</f>
        <v>#DIV/0!</v>
      </c>
      <c r="F111" s="114"/>
      <c r="H111" s="17" t="e">
        <f t="shared" si="15"/>
        <v>#DIV/0!</v>
      </c>
      <c r="J111" s="4" t="e">
        <f t="shared" si="16"/>
        <v>#DIV/0!</v>
      </c>
      <c r="L111" s="58"/>
    </row>
    <row r="112" spans="2:12" x14ac:dyDescent="0.2">
      <c r="B112" s="2">
        <v>12.3</v>
      </c>
      <c r="C112" s="2" t="s">
        <v>56</v>
      </c>
      <c r="D112" s="9" t="e">
        <f>F112/$F$107</f>
        <v>#DIV/0!</v>
      </c>
      <c r="F112" s="114"/>
      <c r="H112" s="17" t="e">
        <f t="shared" si="15"/>
        <v>#DIV/0!</v>
      </c>
      <c r="J112" s="4" t="e">
        <f t="shared" si="16"/>
        <v>#DIV/0!</v>
      </c>
      <c r="L112" s="58"/>
    </row>
    <row r="113" spans="2:12" x14ac:dyDescent="0.2">
      <c r="B113" s="2">
        <v>12.4</v>
      </c>
      <c r="C113" s="2" t="s">
        <v>59</v>
      </c>
      <c r="D113" s="9" t="e">
        <f>F113/$F$107</f>
        <v>#DIV/0!</v>
      </c>
      <c r="F113" s="114"/>
      <c r="H113" s="17" t="e">
        <f t="shared" si="15"/>
        <v>#DIV/0!</v>
      </c>
      <c r="J113" s="4" t="e">
        <f t="shared" si="16"/>
        <v>#DIV/0!</v>
      </c>
      <c r="L113" s="58"/>
    </row>
    <row r="114" spans="2:12" x14ac:dyDescent="0.2">
      <c r="D114" s="12" t="s">
        <v>63</v>
      </c>
      <c r="F114" s="37">
        <f>SUM(F110:F113)</f>
        <v>0</v>
      </c>
      <c r="G114" s="33"/>
      <c r="H114" s="38" t="e">
        <f>SUM(H110:H113)</f>
        <v>#DIV/0!</v>
      </c>
      <c r="I114" s="33"/>
      <c r="J114" s="37" t="e">
        <f>SUM(J110:J113)</f>
        <v>#DIV/0!</v>
      </c>
    </row>
    <row r="115" spans="2:12" x14ac:dyDescent="0.2">
      <c r="H115" s="17"/>
    </row>
    <row r="116" spans="2:12" ht="18" customHeight="1" x14ac:dyDescent="0.2">
      <c r="B116" s="138" t="s">
        <v>85</v>
      </c>
      <c r="C116" s="139"/>
      <c r="D116" s="139"/>
      <c r="F116" s="62">
        <f>SUM(F114,F107)</f>
        <v>0</v>
      </c>
      <c r="H116" s="63" t="e">
        <f>SUM(H114,H107)</f>
        <v>#DIV/0!</v>
      </c>
      <c r="J116" s="62" t="e">
        <f>SUM(J114,J107)</f>
        <v>#DIV/0!</v>
      </c>
    </row>
    <row r="117" spans="2:12" x14ac:dyDescent="0.2">
      <c r="H117" s="17"/>
    </row>
    <row r="118" spans="2:12" x14ac:dyDescent="0.2">
      <c r="B118" s="71">
        <v>13</v>
      </c>
      <c r="C118" s="75" t="s">
        <v>60</v>
      </c>
      <c r="D118" s="72"/>
      <c r="F118" s="73" t="s">
        <v>7</v>
      </c>
      <c r="H118" s="74" t="s">
        <v>91</v>
      </c>
      <c r="J118" s="73" t="s">
        <v>75</v>
      </c>
      <c r="L118" s="73" t="s">
        <v>102</v>
      </c>
    </row>
    <row r="119" spans="2:12" x14ac:dyDescent="0.2">
      <c r="B119" s="7">
        <v>13.1</v>
      </c>
      <c r="C119" s="7" t="s">
        <v>61</v>
      </c>
      <c r="D119" s="9" t="e">
        <f>F119/$F$116</f>
        <v>#DIV/0!</v>
      </c>
      <c r="F119" s="36"/>
      <c r="H119" s="17" t="e">
        <f t="shared" ref="H119" si="17">F119/$F$130</f>
        <v>#DIV/0!</v>
      </c>
      <c r="J119" s="4" t="e">
        <f t="shared" ref="J119:J120" si="18">F119/$F$6</f>
        <v>#DIV/0!</v>
      </c>
      <c r="L119" s="58"/>
    </row>
    <row r="120" spans="2:12" x14ac:dyDescent="0.2">
      <c r="B120" s="7">
        <v>13.2</v>
      </c>
      <c r="C120" s="7" t="s">
        <v>62</v>
      </c>
      <c r="D120" s="9" t="e">
        <f>F120/$F$116</f>
        <v>#DIV/0!</v>
      </c>
      <c r="F120" s="36"/>
      <c r="H120" s="17" t="e">
        <f>F120/$F$130</f>
        <v>#DIV/0!</v>
      </c>
      <c r="J120" s="4" t="e">
        <f t="shared" si="18"/>
        <v>#DIV/0!</v>
      </c>
      <c r="L120" s="58"/>
    </row>
    <row r="121" spans="2:12" x14ac:dyDescent="0.2">
      <c r="D121" s="12" t="s">
        <v>64</v>
      </c>
      <c r="F121" s="37">
        <f>SUM(F119:F120)</f>
        <v>0</v>
      </c>
      <c r="G121" s="33"/>
      <c r="H121" s="38" t="e">
        <f>SUM(H119:H120)</f>
        <v>#DIV/0!</v>
      </c>
      <c r="I121" s="33"/>
      <c r="J121" s="37" t="e">
        <f>SUM(J119:J120)</f>
        <v>#DIV/0!</v>
      </c>
    </row>
    <row r="122" spans="2:12" x14ac:dyDescent="0.2">
      <c r="H122" s="17"/>
    </row>
    <row r="123" spans="2:12" ht="18" customHeight="1" x14ac:dyDescent="0.2">
      <c r="B123" s="138" t="s">
        <v>86</v>
      </c>
      <c r="C123" s="139"/>
      <c r="D123" s="139"/>
      <c r="F123" s="62">
        <f>SUM(F121,F116)</f>
        <v>0</v>
      </c>
      <c r="H123" s="63" t="e">
        <f>SUM(H121,H116)</f>
        <v>#DIV/0!</v>
      </c>
      <c r="J123" s="62" t="e">
        <f>SUM(J121,J116)</f>
        <v>#DIV/0!</v>
      </c>
    </row>
    <row r="124" spans="2:12" x14ac:dyDescent="0.2">
      <c r="H124" s="17"/>
    </row>
    <row r="125" spans="2:12" x14ac:dyDescent="0.2">
      <c r="B125" s="71">
        <v>14</v>
      </c>
      <c r="C125" s="75" t="s">
        <v>0</v>
      </c>
      <c r="D125" s="72"/>
      <c r="F125" s="73" t="s">
        <v>7</v>
      </c>
      <c r="H125" s="74" t="s">
        <v>91</v>
      </c>
      <c r="J125" s="73" t="s">
        <v>75</v>
      </c>
      <c r="L125" s="73" t="s">
        <v>102</v>
      </c>
    </row>
    <row r="126" spans="2:12" x14ac:dyDescent="0.2">
      <c r="B126" s="2">
        <v>14.1</v>
      </c>
      <c r="C126" s="2" t="s">
        <v>0</v>
      </c>
      <c r="D126" s="9" t="e">
        <f>F126/F123</f>
        <v>#DIV/0!</v>
      </c>
      <c r="F126" s="36"/>
      <c r="H126" s="17" t="e">
        <f>F126/$F$130</f>
        <v>#DIV/0!</v>
      </c>
      <c r="J126" s="4" t="e">
        <f>F126/$F$6</f>
        <v>#DIV/0!</v>
      </c>
      <c r="L126" s="58"/>
    </row>
    <row r="127" spans="2:12" x14ac:dyDescent="0.2">
      <c r="B127" s="2">
        <v>14.2</v>
      </c>
      <c r="C127" s="2" t="s">
        <v>232</v>
      </c>
      <c r="D127" s="9" t="e">
        <f>F127/F124</f>
        <v>#DIV/0!</v>
      </c>
      <c r="F127" s="36"/>
      <c r="H127" s="17" t="e">
        <f>F127/$F$130</f>
        <v>#DIV/0!</v>
      </c>
      <c r="J127" s="4" t="e">
        <f>F127/$F$6</f>
        <v>#DIV/0!</v>
      </c>
      <c r="L127" s="58"/>
    </row>
    <row r="128" spans="2:12" x14ac:dyDescent="0.2">
      <c r="D128" s="12" t="s">
        <v>65</v>
      </c>
      <c r="F128" s="37">
        <f>SUM(F127)</f>
        <v>0</v>
      </c>
      <c r="G128" s="33"/>
      <c r="H128" s="38" t="e">
        <f>SUM(H127)</f>
        <v>#DIV/0!</v>
      </c>
      <c r="I128" s="33"/>
      <c r="J128" s="37" t="e">
        <f>SUM(J127)</f>
        <v>#DIV/0!</v>
      </c>
    </row>
    <row r="129" spans="2:10" x14ac:dyDescent="0.2">
      <c r="H129" s="17"/>
    </row>
    <row r="130" spans="2:10" ht="18" customHeight="1" x14ac:dyDescent="0.2">
      <c r="B130" s="138" t="s">
        <v>150</v>
      </c>
      <c r="C130" s="139"/>
      <c r="D130" s="139"/>
      <c r="F130" s="62">
        <f>SUM(F128,F123)</f>
        <v>0</v>
      </c>
      <c r="H130" s="63" t="e">
        <f>SUM(H128,H123)</f>
        <v>#DIV/0!</v>
      </c>
      <c r="J130" s="62" t="e">
        <f>SUM(J128,J123)</f>
        <v>#DIV/0!</v>
      </c>
    </row>
    <row r="132" spans="2:10" x14ac:dyDescent="0.2">
      <c r="B132" s="87" t="s">
        <v>137</v>
      </c>
      <c r="C132" s="88"/>
      <c r="D132" s="88"/>
      <c r="E132" s="89"/>
      <c r="F132" s="88"/>
      <c r="G132" s="89"/>
      <c r="H132" s="88"/>
    </row>
    <row r="133" spans="2:10" x14ac:dyDescent="0.2">
      <c r="B133" s="88" t="s">
        <v>138</v>
      </c>
      <c r="C133" s="88"/>
      <c r="D133" s="88"/>
      <c r="E133" s="89"/>
      <c r="F133" s="88" t="s">
        <v>139</v>
      </c>
      <c r="G133" s="89"/>
      <c r="H133" s="88"/>
    </row>
    <row r="134" spans="2:10" x14ac:dyDescent="0.2">
      <c r="B134" s="88" t="s">
        <v>140</v>
      </c>
      <c r="C134" s="88"/>
      <c r="D134" s="88"/>
      <c r="E134" s="89"/>
      <c r="F134" s="88" t="s">
        <v>141</v>
      </c>
      <c r="G134" s="89"/>
      <c r="H134" s="88"/>
    </row>
    <row r="135" spans="2:10" x14ac:dyDescent="0.2">
      <c r="B135" s="88" t="s">
        <v>142</v>
      </c>
      <c r="C135" s="88"/>
      <c r="D135" s="88"/>
      <c r="E135" s="89"/>
      <c r="F135" s="88" t="s">
        <v>143</v>
      </c>
      <c r="G135" s="89"/>
      <c r="H135" s="88"/>
    </row>
    <row r="136" spans="2:10" x14ac:dyDescent="0.2">
      <c r="B136" s="88" t="s">
        <v>144</v>
      </c>
      <c r="C136" s="88"/>
      <c r="D136" s="88"/>
      <c r="E136" s="89"/>
      <c r="F136" s="88" t="s">
        <v>145</v>
      </c>
      <c r="G136" s="89"/>
      <c r="H136" s="88"/>
    </row>
    <row r="137" spans="2:10" x14ac:dyDescent="0.2">
      <c r="B137" s="88" t="s">
        <v>146</v>
      </c>
      <c r="C137" s="88"/>
      <c r="D137" s="88"/>
      <c r="E137" s="89"/>
      <c r="F137" s="88" t="s">
        <v>147</v>
      </c>
      <c r="G137" s="89"/>
      <c r="H137" s="88"/>
    </row>
    <row r="138" spans="2:10" x14ac:dyDescent="0.2">
      <c r="B138" s="88" t="s">
        <v>148</v>
      </c>
      <c r="C138" s="88"/>
      <c r="D138" s="88"/>
      <c r="E138" s="89"/>
      <c r="F138" s="88" t="s">
        <v>149</v>
      </c>
      <c r="G138" s="89"/>
      <c r="H138" s="88"/>
    </row>
    <row r="139" spans="2:10" x14ac:dyDescent="0.2">
      <c r="B139" s="88"/>
      <c r="C139" s="88"/>
      <c r="D139" s="88"/>
      <c r="E139" s="89"/>
      <c r="F139" s="88"/>
      <c r="G139" s="89"/>
      <c r="H139" s="88"/>
    </row>
  </sheetData>
  <sheetProtection formatCells="0"/>
  <protectedRanges>
    <protectedRange sqref="F6 F9 F13 F17:F24 F28:F30 F34 F38:F51 F55 F59 F63:F66 F72:F73 F79:F90 F94:F101 F110:F113 F119:F120 F126:F127 L126:L127 L119:L120 L110:L113 L94:L104 L79:L90 L72:L73 L63:L66 L59 L55 L38:L51 L34 L28:L30 L17:L24 L13 L9 F104" name="Range1"/>
    <protectedRange sqref="F102:F103" name="Range1_1"/>
  </protectedRanges>
  <mergeCells count="6">
    <mergeCell ref="B130:D130"/>
    <mergeCell ref="B69:D69"/>
    <mergeCell ref="B76:D76"/>
    <mergeCell ref="B107:D107"/>
    <mergeCell ref="B116:D116"/>
    <mergeCell ref="B123:D123"/>
  </mergeCells>
  <pageMargins left="0.70866141732283472" right="0.70866141732283472" top="0.74803149606299213" bottom="0.74803149606299213" header="0.31496062992125984" footer="0.31496062992125984"/>
  <pageSetup paperSize="9" scale="99" fitToHeight="0" orientation="landscape" r:id="rId1"/>
  <headerFooter>
    <oddFooter>&amp;L&amp;8Further Education Capital Investment Fund&amp;R&amp;8Page &amp;P of &amp;N</oddFooter>
  </headerFooter>
  <rowBreaks count="2" manualBreakCount="2">
    <brk id="36" max="12" man="1"/>
    <brk id="70" max="12"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M139"/>
  <sheetViews>
    <sheetView showGridLines="0" view="pageBreakPreview" zoomScaleNormal="100" zoomScaleSheetLayoutView="100" workbookViewId="0">
      <selection activeCell="F129" sqref="F129"/>
    </sheetView>
  </sheetViews>
  <sheetFormatPr defaultRowHeight="12" x14ac:dyDescent="0.2"/>
  <cols>
    <col min="1" max="1" width="0.88671875" style="2" customWidth="1"/>
    <col min="2" max="2" width="4" style="2" customWidth="1"/>
    <col min="3" max="3" width="21.77734375" style="2" customWidth="1"/>
    <col min="4" max="4" width="4.109375" style="2" customWidth="1"/>
    <col min="5" max="5" width="0.88671875" style="14" customWidth="1"/>
    <col min="6" max="6" width="12.77734375" style="2" customWidth="1"/>
    <col min="7" max="7" width="0.88671875" style="14" customWidth="1"/>
    <col min="8" max="8" width="8.77734375" style="2" customWidth="1"/>
    <col min="9" max="9" width="0.88671875" style="14" customWidth="1"/>
    <col min="10" max="10" width="8.77734375" style="2" customWidth="1"/>
    <col min="11" max="11" width="0.88671875" style="14" customWidth="1"/>
    <col min="12" max="12" width="44.77734375" style="2" customWidth="1"/>
    <col min="13" max="13" width="0.88671875" style="14" customWidth="1"/>
    <col min="14" max="16384" width="8.88671875" style="2"/>
  </cols>
  <sheetData>
    <row r="1" spans="2:13" s="18" customFormat="1" ht="3.75" customHeight="1" x14ac:dyDescent="0.2">
      <c r="C1" s="19"/>
      <c r="D1" s="19"/>
    </row>
    <row r="2" spans="2:13" s="18" customFormat="1" ht="12.75" customHeight="1" x14ac:dyDescent="0.2">
      <c r="B2" s="2"/>
      <c r="C2" s="40"/>
      <c r="D2" s="26"/>
      <c r="E2" s="40"/>
      <c r="F2" s="40"/>
      <c r="G2" s="40"/>
      <c r="H2" s="40"/>
      <c r="I2" s="40"/>
      <c r="J2" s="47"/>
      <c r="L2" s="47" t="str">
        <f>'2. Application details'!G2</f>
        <v xml:space="preserve"> - </v>
      </c>
    </row>
    <row r="3" spans="2:13" s="18" customFormat="1" ht="18.75" customHeight="1" x14ac:dyDescent="0.35">
      <c r="B3" s="46" t="s">
        <v>126</v>
      </c>
      <c r="C3" s="41"/>
      <c r="D3" s="41"/>
      <c r="E3" s="40"/>
      <c r="F3" s="40"/>
      <c r="G3" s="40"/>
      <c r="H3" s="40"/>
      <c r="I3" s="40"/>
      <c r="J3" s="48"/>
      <c r="L3" s="48" t="str">
        <f>'1. Guidance notes'!G3</f>
        <v>Skills for Londoners Capital Cost Breakdown</v>
      </c>
    </row>
    <row r="4" spans="2:13" s="18" customFormat="1" ht="3.75" customHeight="1" thickBot="1" x14ac:dyDescent="0.25">
      <c r="B4" s="42"/>
      <c r="C4" s="42"/>
      <c r="D4" s="42"/>
      <c r="E4" s="43"/>
      <c r="F4" s="43"/>
      <c r="G4" s="43"/>
      <c r="H4" s="43"/>
      <c r="I4" s="43"/>
      <c r="J4" s="43"/>
      <c r="L4" s="43"/>
    </row>
    <row r="5" spans="2:13" s="23" customFormat="1" ht="5.0999999999999996" customHeight="1" x14ac:dyDescent="0.2">
      <c r="B5" s="44"/>
      <c r="C5" s="44"/>
      <c r="D5" s="44"/>
      <c r="E5" s="45"/>
      <c r="F5" s="45"/>
      <c r="G5" s="45"/>
      <c r="H5" s="45"/>
      <c r="I5" s="45"/>
      <c r="J5" s="45"/>
      <c r="K5" s="45"/>
      <c r="M5" s="18"/>
    </row>
    <row r="6" spans="2:13" x14ac:dyDescent="0.2">
      <c r="B6" s="2" t="s">
        <v>127</v>
      </c>
      <c r="F6" s="39"/>
    </row>
    <row r="7" spans="2:13" ht="9.75" customHeight="1" x14ac:dyDescent="0.2"/>
    <row r="8" spans="2:13" x14ac:dyDescent="0.2">
      <c r="B8" s="71">
        <v>0</v>
      </c>
      <c r="C8" s="72" t="s">
        <v>101</v>
      </c>
      <c r="D8" s="72"/>
      <c r="F8" s="73" t="s">
        <v>7</v>
      </c>
      <c r="H8" s="74" t="s">
        <v>91</v>
      </c>
      <c r="J8" s="73" t="s">
        <v>75</v>
      </c>
      <c r="L8" s="73" t="s">
        <v>102</v>
      </c>
    </row>
    <row r="9" spans="2:13" x14ac:dyDescent="0.2">
      <c r="B9" s="3">
        <v>0.1</v>
      </c>
      <c r="C9" s="3" t="s">
        <v>31</v>
      </c>
      <c r="D9" s="3"/>
      <c r="F9" s="34"/>
      <c r="H9" s="17" t="e">
        <f>F9/$F$130</f>
        <v>#DIV/0!</v>
      </c>
      <c r="J9" s="4" t="e">
        <f>F9/$F$6</f>
        <v>#DIV/0!</v>
      </c>
      <c r="L9" s="58"/>
    </row>
    <row r="10" spans="2:13" x14ac:dyDescent="0.2">
      <c r="B10" s="11"/>
      <c r="C10" s="12"/>
      <c r="D10" s="12" t="s">
        <v>43</v>
      </c>
      <c r="F10" s="37">
        <f>SUM(F9)</f>
        <v>0</v>
      </c>
      <c r="G10" s="33"/>
      <c r="H10" s="38" t="e">
        <f>SUM(H9)</f>
        <v>#DIV/0!</v>
      </c>
      <c r="I10" s="33"/>
      <c r="J10" s="37" t="e">
        <f>SUM(J9)</f>
        <v>#DIV/0!</v>
      </c>
    </row>
    <row r="11" spans="2:13" ht="8.1" customHeight="1" x14ac:dyDescent="0.2">
      <c r="B11" s="7"/>
      <c r="C11" s="7"/>
      <c r="D11" s="7"/>
      <c r="F11" s="6"/>
      <c r="H11" s="32"/>
      <c r="J11" s="6"/>
    </row>
    <row r="12" spans="2:13" x14ac:dyDescent="0.2">
      <c r="B12" s="71">
        <v>1</v>
      </c>
      <c r="C12" s="72" t="s">
        <v>2</v>
      </c>
      <c r="D12" s="72"/>
      <c r="F12" s="73" t="s">
        <v>7</v>
      </c>
      <c r="H12" s="74" t="s">
        <v>91</v>
      </c>
      <c r="J12" s="73" t="s">
        <v>75</v>
      </c>
      <c r="L12" s="73" t="s">
        <v>102</v>
      </c>
    </row>
    <row r="13" spans="2:13" x14ac:dyDescent="0.2">
      <c r="B13" s="5">
        <v>1.1000000000000001</v>
      </c>
      <c r="C13" s="5" t="s">
        <v>2</v>
      </c>
      <c r="D13" s="5"/>
      <c r="F13" s="112"/>
      <c r="H13" s="17" t="e">
        <f>F13/$F$130</f>
        <v>#DIV/0!</v>
      </c>
      <c r="J13" s="4" t="e">
        <f>F13/$F$6</f>
        <v>#DIV/0!</v>
      </c>
      <c r="L13" s="58"/>
    </row>
    <row r="14" spans="2:13" x14ac:dyDescent="0.2">
      <c r="B14" s="11"/>
      <c r="C14" s="12"/>
      <c r="D14" s="12" t="s">
        <v>44</v>
      </c>
      <c r="F14" s="37">
        <f>SUM(F13)</f>
        <v>0</v>
      </c>
      <c r="G14" s="33"/>
      <c r="H14" s="38" t="e">
        <f>SUM(H13)</f>
        <v>#DIV/0!</v>
      </c>
      <c r="I14" s="33"/>
      <c r="J14" s="37" t="e">
        <f>SUM(J13)</f>
        <v>#DIV/0!</v>
      </c>
    </row>
    <row r="15" spans="2:13" ht="8.1" customHeight="1" x14ac:dyDescent="0.2">
      <c r="B15" s="7"/>
      <c r="C15" s="7"/>
      <c r="D15" s="7"/>
      <c r="F15" s="6"/>
      <c r="H15" s="32"/>
      <c r="J15" s="6"/>
    </row>
    <row r="16" spans="2:13" x14ac:dyDescent="0.2">
      <c r="B16" s="71">
        <v>2</v>
      </c>
      <c r="C16" s="72" t="s">
        <v>3</v>
      </c>
      <c r="D16" s="72"/>
      <c r="F16" s="73" t="s">
        <v>7</v>
      </c>
      <c r="H16" s="74" t="s">
        <v>91</v>
      </c>
      <c r="J16" s="73" t="s">
        <v>75</v>
      </c>
      <c r="L16" s="73" t="s">
        <v>102</v>
      </c>
    </row>
    <row r="17" spans="2:12" x14ac:dyDescent="0.2">
      <c r="B17" s="5">
        <v>2.1</v>
      </c>
      <c r="C17" s="5" t="s">
        <v>15</v>
      </c>
      <c r="D17" s="5"/>
      <c r="F17" s="112"/>
      <c r="H17" s="17" t="e">
        <f t="shared" ref="H17:H24" si="0">F17/$F$130</f>
        <v>#DIV/0!</v>
      </c>
      <c r="J17" s="4" t="e">
        <f t="shared" ref="J17:J24" si="1">F17/$F$6</f>
        <v>#DIV/0!</v>
      </c>
      <c r="L17" s="58"/>
    </row>
    <row r="18" spans="2:12" x14ac:dyDescent="0.2">
      <c r="B18" s="7">
        <v>2.2000000000000002</v>
      </c>
      <c r="C18" s="7" t="s">
        <v>16</v>
      </c>
      <c r="D18" s="7"/>
      <c r="F18" s="112"/>
      <c r="H18" s="17" t="e">
        <f t="shared" si="0"/>
        <v>#DIV/0!</v>
      </c>
      <c r="J18" s="4" t="e">
        <f t="shared" si="1"/>
        <v>#DIV/0!</v>
      </c>
      <c r="L18" s="58"/>
    </row>
    <row r="19" spans="2:12" x14ac:dyDescent="0.2">
      <c r="B19" s="5">
        <v>2.3000000000000003</v>
      </c>
      <c r="C19" s="5" t="s">
        <v>17</v>
      </c>
      <c r="D19" s="5"/>
      <c r="F19" s="112"/>
      <c r="H19" s="17" t="e">
        <f t="shared" si="0"/>
        <v>#DIV/0!</v>
      </c>
      <c r="J19" s="4" t="e">
        <f t="shared" si="1"/>
        <v>#DIV/0!</v>
      </c>
      <c r="L19" s="58"/>
    </row>
    <row r="20" spans="2:12" x14ac:dyDescent="0.2">
      <c r="B20" s="7">
        <v>2.4000000000000004</v>
      </c>
      <c r="C20" s="7" t="s">
        <v>18</v>
      </c>
      <c r="D20" s="7"/>
      <c r="F20" s="112"/>
      <c r="H20" s="17" t="e">
        <f t="shared" si="0"/>
        <v>#DIV/0!</v>
      </c>
      <c r="J20" s="4" t="e">
        <f t="shared" si="1"/>
        <v>#DIV/0!</v>
      </c>
      <c r="L20" s="58"/>
    </row>
    <row r="21" spans="2:12" x14ac:dyDescent="0.2">
      <c r="B21" s="5">
        <v>2.5000000000000004</v>
      </c>
      <c r="C21" s="5" t="s">
        <v>19</v>
      </c>
      <c r="D21" s="5"/>
      <c r="F21" s="112"/>
      <c r="H21" s="17" t="e">
        <f t="shared" si="0"/>
        <v>#DIV/0!</v>
      </c>
      <c r="J21" s="4" t="e">
        <f t="shared" si="1"/>
        <v>#DIV/0!</v>
      </c>
      <c r="L21" s="58"/>
    </row>
    <row r="22" spans="2:12" x14ac:dyDescent="0.2">
      <c r="B22" s="7">
        <v>2.6000000000000005</v>
      </c>
      <c r="C22" s="7" t="s">
        <v>20</v>
      </c>
      <c r="D22" s="7"/>
      <c r="F22" s="112"/>
      <c r="H22" s="17" t="e">
        <f t="shared" si="0"/>
        <v>#DIV/0!</v>
      </c>
      <c r="J22" s="4" t="e">
        <f t="shared" si="1"/>
        <v>#DIV/0!</v>
      </c>
      <c r="L22" s="58"/>
    </row>
    <row r="23" spans="2:12" x14ac:dyDescent="0.2">
      <c r="B23" s="5">
        <v>2.7000000000000006</v>
      </c>
      <c r="C23" s="5" t="s">
        <v>21</v>
      </c>
      <c r="D23" s="5"/>
      <c r="F23" s="112"/>
      <c r="H23" s="17" t="e">
        <f t="shared" si="0"/>
        <v>#DIV/0!</v>
      </c>
      <c r="J23" s="4" t="e">
        <f t="shared" si="1"/>
        <v>#DIV/0!</v>
      </c>
      <c r="L23" s="58"/>
    </row>
    <row r="24" spans="2:12" x14ac:dyDescent="0.2">
      <c r="B24" s="7">
        <v>2.8000000000000007</v>
      </c>
      <c r="C24" s="7" t="s">
        <v>22</v>
      </c>
      <c r="D24" s="7"/>
      <c r="F24" s="112"/>
      <c r="H24" s="17" t="e">
        <f t="shared" si="0"/>
        <v>#DIV/0!</v>
      </c>
      <c r="J24" s="4" t="e">
        <f t="shared" si="1"/>
        <v>#DIV/0!</v>
      </c>
      <c r="L24" s="58"/>
    </row>
    <row r="25" spans="2:12" x14ac:dyDescent="0.2">
      <c r="B25" s="11"/>
      <c r="C25" s="12"/>
      <c r="D25" s="15" t="s">
        <v>47</v>
      </c>
      <c r="F25" s="37">
        <f>SUM(F17:F24)</f>
        <v>0</v>
      </c>
      <c r="G25" s="33"/>
      <c r="H25" s="38" t="e">
        <f>SUM(H17:H24)</f>
        <v>#DIV/0!</v>
      </c>
      <c r="I25" s="33"/>
      <c r="J25" s="37" t="e">
        <f>SUM(J17:J24)</f>
        <v>#DIV/0!</v>
      </c>
    </row>
    <row r="26" spans="2:12" ht="8.1" customHeight="1" x14ac:dyDescent="0.2">
      <c r="B26" s="7"/>
      <c r="C26" s="7"/>
      <c r="D26" s="7"/>
      <c r="F26" s="6"/>
      <c r="H26" s="32"/>
      <c r="J26" s="6"/>
    </row>
    <row r="27" spans="2:12" x14ac:dyDescent="0.2">
      <c r="B27" s="71">
        <v>3</v>
      </c>
      <c r="C27" s="72" t="s">
        <v>4</v>
      </c>
      <c r="D27" s="72"/>
      <c r="F27" s="73" t="s">
        <v>7</v>
      </c>
      <c r="H27" s="74" t="s">
        <v>91</v>
      </c>
      <c r="J27" s="73" t="s">
        <v>75</v>
      </c>
      <c r="L27" s="73" t="s">
        <v>102</v>
      </c>
    </row>
    <row r="28" spans="2:12" x14ac:dyDescent="0.2">
      <c r="B28" s="7">
        <v>3.1</v>
      </c>
      <c r="C28" s="7" t="s">
        <v>23</v>
      </c>
      <c r="D28" s="7"/>
      <c r="F28" s="112"/>
      <c r="H28" s="17" t="e">
        <f>F28/$F$130</f>
        <v>#DIV/0!</v>
      </c>
      <c r="J28" s="4" t="e">
        <f t="shared" ref="J28:J30" si="2">F28/$F$6</f>
        <v>#DIV/0!</v>
      </c>
      <c r="L28" s="58"/>
    </row>
    <row r="29" spans="2:12" x14ac:dyDescent="0.2">
      <c r="B29" s="7">
        <v>3.2</v>
      </c>
      <c r="C29" s="7" t="s">
        <v>24</v>
      </c>
      <c r="D29" s="7"/>
      <c r="F29" s="112"/>
      <c r="H29" s="17" t="e">
        <f>F29/$F$130</f>
        <v>#DIV/0!</v>
      </c>
      <c r="J29" s="4" t="e">
        <f t="shared" si="2"/>
        <v>#DIV/0!</v>
      </c>
      <c r="L29" s="58"/>
    </row>
    <row r="30" spans="2:12" x14ac:dyDescent="0.2">
      <c r="B30" s="7">
        <v>3.3</v>
      </c>
      <c r="C30" s="7" t="s">
        <v>25</v>
      </c>
      <c r="D30" s="7"/>
      <c r="F30" s="112"/>
      <c r="H30" s="17" t="e">
        <f>F30/$F$130</f>
        <v>#DIV/0!</v>
      </c>
      <c r="J30" s="4" t="e">
        <f t="shared" si="2"/>
        <v>#DIV/0!</v>
      </c>
      <c r="L30" s="58"/>
    </row>
    <row r="31" spans="2:12" x14ac:dyDescent="0.2">
      <c r="B31" s="11"/>
      <c r="C31" s="12"/>
      <c r="D31" s="12" t="s">
        <v>45</v>
      </c>
      <c r="F31" s="37">
        <f>SUM(F28:F30)</f>
        <v>0</v>
      </c>
      <c r="G31" s="33"/>
      <c r="H31" s="38" t="e">
        <f>SUM(H28:H30)</f>
        <v>#DIV/0!</v>
      </c>
      <c r="I31" s="33"/>
      <c r="J31" s="37" t="e">
        <f>SUM(J28:J30)</f>
        <v>#DIV/0!</v>
      </c>
    </row>
    <row r="32" spans="2:12" ht="8.1" customHeight="1" x14ac:dyDescent="0.2">
      <c r="B32" s="7"/>
      <c r="C32" s="7"/>
      <c r="D32" s="7"/>
      <c r="F32" s="6"/>
      <c r="H32" s="32"/>
      <c r="J32" s="6"/>
    </row>
    <row r="33" spans="2:12" x14ac:dyDescent="0.2">
      <c r="B33" s="71">
        <v>4</v>
      </c>
      <c r="C33" s="72" t="s">
        <v>8</v>
      </c>
      <c r="D33" s="72"/>
      <c r="F33" s="73" t="s">
        <v>7</v>
      </c>
      <c r="H33" s="74" t="s">
        <v>91</v>
      </c>
      <c r="J33" s="73" t="s">
        <v>75</v>
      </c>
      <c r="L33" s="73" t="s">
        <v>102</v>
      </c>
    </row>
    <row r="34" spans="2:12" x14ac:dyDescent="0.2">
      <c r="B34" s="7">
        <v>4.0999999999999996</v>
      </c>
      <c r="C34" s="7" t="s">
        <v>8</v>
      </c>
      <c r="D34" s="7"/>
      <c r="F34" s="112"/>
      <c r="H34" s="17" t="e">
        <f>F34/$F$130</f>
        <v>#DIV/0!</v>
      </c>
      <c r="J34" s="4" t="e">
        <f>F34/$F$6</f>
        <v>#DIV/0!</v>
      </c>
      <c r="L34" s="58"/>
    </row>
    <row r="35" spans="2:12" x14ac:dyDescent="0.2">
      <c r="B35" s="11"/>
      <c r="C35" s="12"/>
      <c r="D35" s="15" t="s">
        <v>46</v>
      </c>
      <c r="F35" s="37">
        <f>SUM(F34)</f>
        <v>0</v>
      </c>
      <c r="G35" s="33"/>
      <c r="H35" s="38" t="e">
        <f>SUM(H34)</f>
        <v>#DIV/0!</v>
      </c>
      <c r="I35" s="33"/>
      <c r="J35" s="37" t="e">
        <f>SUM(J34)</f>
        <v>#DIV/0!</v>
      </c>
    </row>
    <row r="36" spans="2:12" ht="8.1" customHeight="1" x14ac:dyDescent="0.2">
      <c r="B36" s="7"/>
      <c r="C36" s="7"/>
      <c r="D36" s="7"/>
      <c r="F36" s="6"/>
      <c r="H36" s="32"/>
      <c r="J36" s="6"/>
    </row>
    <row r="37" spans="2:12" x14ac:dyDescent="0.2">
      <c r="B37" s="71">
        <v>5</v>
      </c>
      <c r="C37" s="72" t="s">
        <v>5</v>
      </c>
      <c r="D37" s="72"/>
      <c r="F37" s="73" t="s">
        <v>7</v>
      </c>
      <c r="H37" s="74" t="s">
        <v>91</v>
      </c>
      <c r="J37" s="73" t="s">
        <v>75</v>
      </c>
      <c r="L37" s="73" t="s">
        <v>102</v>
      </c>
    </row>
    <row r="38" spans="2:12" x14ac:dyDescent="0.2">
      <c r="B38" s="7">
        <f>B37+0.1</f>
        <v>5.0999999999999996</v>
      </c>
      <c r="C38" s="7" t="s">
        <v>26</v>
      </c>
      <c r="D38" s="7"/>
      <c r="F38" s="112"/>
      <c r="H38" s="17" t="e">
        <f t="shared" ref="H38:H51" si="3">F38/$F$130</f>
        <v>#DIV/0!</v>
      </c>
      <c r="J38" s="4" t="e">
        <f t="shared" ref="J38:J51" si="4">F38/$F$6</f>
        <v>#DIV/0!</v>
      </c>
      <c r="L38" s="58"/>
    </row>
    <row r="39" spans="2:12" x14ac:dyDescent="0.2">
      <c r="B39" s="7">
        <f t="shared" ref="B39:B46" si="5">B38+0.1</f>
        <v>5.1999999999999993</v>
      </c>
      <c r="C39" s="7" t="s">
        <v>87</v>
      </c>
      <c r="D39" s="7"/>
      <c r="F39" s="112"/>
      <c r="H39" s="17" t="e">
        <f t="shared" si="3"/>
        <v>#DIV/0!</v>
      </c>
      <c r="J39" s="4" t="e">
        <f t="shared" si="4"/>
        <v>#DIV/0!</v>
      </c>
      <c r="L39" s="58"/>
    </row>
    <row r="40" spans="2:12" x14ac:dyDescent="0.2">
      <c r="B40" s="7">
        <f t="shared" si="5"/>
        <v>5.2999999999999989</v>
      </c>
      <c r="C40" s="7" t="s">
        <v>27</v>
      </c>
      <c r="D40" s="7"/>
      <c r="F40" s="112"/>
      <c r="H40" s="17" t="e">
        <f t="shared" si="3"/>
        <v>#DIV/0!</v>
      </c>
      <c r="J40" s="4" t="e">
        <f t="shared" si="4"/>
        <v>#DIV/0!</v>
      </c>
      <c r="L40" s="58"/>
    </row>
    <row r="41" spans="2:12" x14ac:dyDescent="0.2">
      <c r="B41" s="7">
        <f t="shared" si="5"/>
        <v>5.3999999999999986</v>
      </c>
      <c r="C41" s="7" t="s">
        <v>9</v>
      </c>
      <c r="D41" s="7"/>
      <c r="F41" s="112"/>
      <c r="H41" s="17" t="e">
        <f t="shared" si="3"/>
        <v>#DIV/0!</v>
      </c>
      <c r="J41" s="4" t="e">
        <f t="shared" si="4"/>
        <v>#DIV/0!</v>
      </c>
      <c r="L41" s="58"/>
    </row>
    <row r="42" spans="2:12" x14ac:dyDescent="0.2">
      <c r="B42" s="7">
        <f t="shared" si="5"/>
        <v>5.4999999999999982</v>
      </c>
      <c r="C42" s="7" t="s">
        <v>10</v>
      </c>
      <c r="D42" s="7"/>
      <c r="F42" s="112"/>
      <c r="H42" s="17" t="e">
        <f t="shared" si="3"/>
        <v>#DIV/0!</v>
      </c>
      <c r="J42" s="4" t="e">
        <f t="shared" si="4"/>
        <v>#DIV/0!</v>
      </c>
      <c r="L42" s="58"/>
    </row>
    <row r="43" spans="2:12" x14ac:dyDescent="0.2">
      <c r="B43" s="7">
        <f t="shared" si="5"/>
        <v>5.5999999999999979</v>
      </c>
      <c r="C43" s="7" t="s">
        <v>11</v>
      </c>
      <c r="D43" s="7"/>
      <c r="F43" s="112"/>
      <c r="H43" s="17" t="e">
        <f t="shared" si="3"/>
        <v>#DIV/0!</v>
      </c>
      <c r="J43" s="4" t="e">
        <f t="shared" si="4"/>
        <v>#DIV/0!</v>
      </c>
      <c r="L43" s="58"/>
    </row>
    <row r="44" spans="2:12" x14ac:dyDescent="0.2">
      <c r="B44" s="7">
        <f t="shared" si="5"/>
        <v>5.6999999999999975</v>
      </c>
      <c r="C44" s="7" t="s">
        <v>12</v>
      </c>
      <c r="D44" s="7"/>
      <c r="F44" s="112"/>
      <c r="H44" s="17" t="e">
        <f t="shared" si="3"/>
        <v>#DIV/0!</v>
      </c>
      <c r="J44" s="4" t="e">
        <f t="shared" si="4"/>
        <v>#DIV/0!</v>
      </c>
      <c r="L44" s="58"/>
    </row>
    <row r="45" spans="2:12" x14ac:dyDescent="0.2">
      <c r="B45" s="7">
        <f t="shared" si="5"/>
        <v>5.7999999999999972</v>
      </c>
      <c r="C45" s="7" t="s">
        <v>28</v>
      </c>
      <c r="D45" s="7"/>
      <c r="F45" s="112"/>
      <c r="H45" s="17" t="e">
        <f t="shared" si="3"/>
        <v>#DIV/0!</v>
      </c>
      <c r="J45" s="4" t="e">
        <f t="shared" si="4"/>
        <v>#DIV/0!</v>
      </c>
      <c r="L45" s="58"/>
    </row>
    <row r="46" spans="2:12" x14ac:dyDescent="0.2">
      <c r="B46" s="7">
        <f t="shared" si="5"/>
        <v>5.8999999999999968</v>
      </c>
      <c r="C46" s="7" t="s">
        <v>30</v>
      </c>
      <c r="D46" s="7"/>
      <c r="F46" s="112"/>
      <c r="H46" s="17" t="e">
        <f t="shared" si="3"/>
        <v>#DIV/0!</v>
      </c>
      <c r="J46" s="4" t="e">
        <f t="shared" si="4"/>
        <v>#DIV/0!</v>
      </c>
      <c r="L46" s="58"/>
    </row>
    <row r="47" spans="2:12" x14ac:dyDescent="0.2">
      <c r="B47" s="8">
        <f>5.1</f>
        <v>5.0999999999999996</v>
      </c>
      <c r="C47" s="7" t="s">
        <v>29</v>
      </c>
      <c r="D47" s="7"/>
      <c r="F47" s="112"/>
      <c r="H47" s="17" t="e">
        <f t="shared" si="3"/>
        <v>#DIV/0!</v>
      </c>
      <c r="J47" s="4" t="e">
        <f t="shared" si="4"/>
        <v>#DIV/0!</v>
      </c>
      <c r="L47" s="58"/>
    </row>
    <row r="48" spans="2:12" x14ac:dyDescent="0.2">
      <c r="B48" s="8">
        <v>5.1100000000000003</v>
      </c>
      <c r="C48" s="7" t="s">
        <v>13</v>
      </c>
      <c r="D48" s="7"/>
      <c r="F48" s="112"/>
      <c r="H48" s="17" t="e">
        <f t="shared" si="3"/>
        <v>#DIV/0!</v>
      </c>
      <c r="J48" s="4" t="e">
        <f t="shared" si="4"/>
        <v>#DIV/0!</v>
      </c>
      <c r="L48" s="58"/>
    </row>
    <row r="49" spans="2:12" x14ac:dyDescent="0.2">
      <c r="B49" s="8">
        <v>5.12</v>
      </c>
      <c r="C49" s="7" t="s">
        <v>88</v>
      </c>
      <c r="D49" s="7"/>
      <c r="F49" s="112"/>
      <c r="H49" s="17" t="e">
        <f t="shared" si="3"/>
        <v>#DIV/0!</v>
      </c>
      <c r="J49" s="4" t="e">
        <f t="shared" si="4"/>
        <v>#DIV/0!</v>
      </c>
      <c r="L49" s="58"/>
    </row>
    <row r="50" spans="2:12" x14ac:dyDescent="0.2">
      <c r="B50" s="8">
        <v>5.13</v>
      </c>
      <c r="C50" s="7" t="s">
        <v>14</v>
      </c>
      <c r="D50" s="7"/>
      <c r="F50" s="112"/>
      <c r="H50" s="17" t="e">
        <f t="shared" si="3"/>
        <v>#DIV/0!</v>
      </c>
      <c r="J50" s="4" t="e">
        <f t="shared" si="4"/>
        <v>#DIV/0!</v>
      </c>
      <c r="L50" s="58"/>
    </row>
    <row r="51" spans="2:12" x14ac:dyDescent="0.2">
      <c r="B51" s="8">
        <v>5.14</v>
      </c>
      <c r="C51" s="7" t="s">
        <v>89</v>
      </c>
      <c r="D51" s="7"/>
      <c r="F51" s="112"/>
      <c r="H51" s="17" t="e">
        <f t="shared" si="3"/>
        <v>#DIV/0!</v>
      </c>
      <c r="J51" s="4" t="e">
        <f t="shared" si="4"/>
        <v>#DIV/0!</v>
      </c>
      <c r="L51" s="58"/>
    </row>
    <row r="52" spans="2:12" x14ac:dyDescent="0.2">
      <c r="B52" s="11"/>
      <c r="C52" s="12"/>
      <c r="D52" s="12" t="s">
        <v>48</v>
      </c>
      <c r="F52" s="37">
        <f>SUM(F38:F51)</f>
        <v>0</v>
      </c>
      <c r="G52" s="33"/>
      <c r="H52" s="38" t="e">
        <f>SUM(H38:H51)</f>
        <v>#DIV/0!</v>
      </c>
      <c r="I52" s="33"/>
      <c r="J52" s="37" t="e">
        <f>SUM(J38:J51)</f>
        <v>#DIV/0!</v>
      </c>
    </row>
    <row r="53" spans="2:12" ht="8.1" customHeight="1" x14ac:dyDescent="0.2">
      <c r="B53" s="7"/>
      <c r="C53" s="7"/>
      <c r="D53" s="7"/>
      <c r="F53" s="6"/>
      <c r="H53" s="32"/>
      <c r="J53" s="6"/>
    </row>
    <row r="54" spans="2:12" x14ac:dyDescent="0.2">
      <c r="B54" s="71">
        <v>6</v>
      </c>
      <c r="C54" s="72" t="s">
        <v>77</v>
      </c>
      <c r="D54" s="72"/>
      <c r="F54" s="73" t="s">
        <v>7</v>
      </c>
      <c r="H54" s="74" t="s">
        <v>91</v>
      </c>
      <c r="J54" s="73" t="s">
        <v>75</v>
      </c>
      <c r="L54" s="73" t="s">
        <v>102</v>
      </c>
    </row>
    <row r="55" spans="2:12" x14ac:dyDescent="0.2">
      <c r="B55" s="7">
        <v>6.1</v>
      </c>
      <c r="C55" s="7" t="s">
        <v>77</v>
      </c>
      <c r="D55" s="7"/>
      <c r="F55" s="112"/>
      <c r="H55" s="17" t="e">
        <f>F55/$F$130</f>
        <v>#DIV/0!</v>
      </c>
      <c r="J55" s="4" t="e">
        <f>F55/$F$6</f>
        <v>#DIV/0!</v>
      </c>
      <c r="L55" s="58"/>
    </row>
    <row r="56" spans="2:12" x14ac:dyDescent="0.2">
      <c r="B56" s="11"/>
      <c r="C56" s="12"/>
      <c r="D56" s="12" t="s">
        <v>49</v>
      </c>
      <c r="F56" s="37">
        <f>SUM(F55)</f>
        <v>0</v>
      </c>
      <c r="G56" s="33"/>
      <c r="H56" s="38" t="e">
        <f>SUM(H55)</f>
        <v>#DIV/0!</v>
      </c>
      <c r="I56" s="33"/>
      <c r="J56" s="37" t="e">
        <f>SUM(J55)</f>
        <v>#DIV/0!</v>
      </c>
    </row>
    <row r="57" spans="2:12" ht="8.1" customHeight="1" x14ac:dyDescent="0.2">
      <c r="B57" s="7"/>
      <c r="C57" s="7"/>
      <c r="D57" s="7"/>
      <c r="F57" s="6"/>
      <c r="H57" s="32"/>
      <c r="J57" s="6"/>
    </row>
    <row r="58" spans="2:12" x14ac:dyDescent="0.2">
      <c r="B58" s="71">
        <v>7</v>
      </c>
      <c r="C58" s="72" t="s">
        <v>32</v>
      </c>
      <c r="D58" s="72"/>
      <c r="F58" s="73" t="s">
        <v>7</v>
      </c>
      <c r="H58" s="74" t="s">
        <v>91</v>
      </c>
      <c r="J58" s="73" t="s">
        <v>75</v>
      </c>
      <c r="L58" s="73" t="s">
        <v>102</v>
      </c>
    </row>
    <row r="59" spans="2:12" x14ac:dyDescent="0.2">
      <c r="B59" s="7">
        <v>7.1</v>
      </c>
      <c r="C59" s="7" t="s">
        <v>32</v>
      </c>
      <c r="D59" s="7"/>
      <c r="F59" s="69">
        <v>0</v>
      </c>
      <c r="H59" s="17" t="e">
        <f>F59/$F$130</f>
        <v>#DIV/0!</v>
      </c>
      <c r="J59" s="4">
        <v>0</v>
      </c>
      <c r="L59" s="58" t="s">
        <v>216</v>
      </c>
    </row>
    <row r="60" spans="2:12" x14ac:dyDescent="0.2">
      <c r="B60" s="11"/>
      <c r="C60" s="12"/>
      <c r="D60" s="12" t="s">
        <v>50</v>
      </c>
      <c r="F60" s="37">
        <f>SUM(F59)</f>
        <v>0</v>
      </c>
      <c r="G60" s="33"/>
      <c r="H60" s="38" t="e">
        <f>SUM(H59)</f>
        <v>#DIV/0!</v>
      </c>
      <c r="I60" s="33"/>
      <c r="J60" s="37">
        <f>SUM(J59)</f>
        <v>0</v>
      </c>
    </row>
    <row r="61" spans="2:12" ht="8.1" customHeight="1" x14ac:dyDescent="0.2">
      <c r="B61" s="7"/>
      <c r="C61" s="7"/>
      <c r="D61" s="7"/>
      <c r="F61" s="6"/>
      <c r="H61" s="32"/>
      <c r="J61" s="6"/>
    </row>
    <row r="62" spans="2:12" x14ac:dyDescent="0.2">
      <c r="B62" s="71">
        <v>8</v>
      </c>
      <c r="C62" s="72" t="s">
        <v>6</v>
      </c>
      <c r="D62" s="72"/>
      <c r="F62" s="73" t="s">
        <v>7</v>
      </c>
      <c r="H62" s="74" t="s">
        <v>91</v>
      </c>
      <c r="J62" s="73" t="s">
        <v>75</v>
      </c>
      <c r="L62" s="73" t="s">
        <v>102</v>
      </c>
    </row>
    <row r="63" spans="2:12" x14ac:dyDescent="0.2">
      <c r="B63" s="7">
        <v>8.1</v>
      </c>
      <c r="C63" s="7" t="s">
        <v>33</v>
      </c>
      <c r="D63" s="7"/>
      <c r="F63" s="112"/>
      <c r="H63" s="17" t="e">
        <f>F63/$F$130</f>
        <v>#DIV/0!</v>
      </c>
      <c r="J63" s="4" t="e">
        <f t="shared" ref="J63:J66" si="6">F63/$F$6</f>
        <v>#DIV/0!</v>
      </c>
      <c r="L63" s="58"/>
    </row>
    <row r="64" spans="2:12" x14ac:dyDescent="0.2">
      <c r="B64" s="7">
        <v>8.1999999999999993</v>
      </c>
      <c r="C64" s="7" t="s">
        <v>34</v>
      </c>
      <c r="D64" s="7"/>
      <c r="F64" s="112"/>
      <c r="H64" s="17" t="e">
        <f>F64/$F$130</f>
        <v>#DIV/0!</v>
      </c>
      <c r="J64" s="4" t="e">
        <f t="shared" si="6"/>
        <v>#DIV/0!</v>
      </c>
      <c r="L64" s="58"/>
    </row>
    <row r="65" spans="2:12" x14ac:dyDescent="0.2">
      <c r="B65" s="7">
        <v>8.3000000000000007</v>
      </c>
      <c r="C65" s="7" t="s">
        <v>35</v>
      </c>
      <c r="D65" s="7"/>
      <c r="F65" s="112"/>
      <c r="H65" s="17" t="e">
        <f>F65/$F$130</f>
        <v>#DIV/0!</v>
      </c>
      <c r="J65" s="4" t="e">
        <f t="shared" si="6"/>
        <v>#DIV/0!</v>
      </c>
      <c r="L65" s="58"/>
    </row>
    <row r="66" spans="2:12" x14ac:dyDescent="0.2">
      <c r="B66" s="7">
        <v>8.4</v>
      </c>
      <c r="C66" s="7" t="s">
        <v>36</v>
      </c>
      <c r="D66" s="7"/>
      <c r="F66" s="112"/>
      <c r="H66" s="17" t="e">
        <f>F66/$F$130</f>
        <v>#DIV/0!</v>
      </c>
      <c r="J66" s="4" t="e">
        <f t="shared" si="6"/>
        <v>#DIV/0!</v>
      </c>
      <c r="L66" s="58"/>
    </row>
    <row r="67" spans="2:12" x14ac:dyDescent="0.2">
      <c r="B67" s="11"/>
      <c r="C67" s="12"/>
      <c r="D67" s="12" t="s">
        <v>51</v>
      </c>
      <c r="F67" s="37">
        <f>SUM(F63:F66)</f>
        <v>0</v>
      </c>
      <c r="G67" s="33"/>
      <c r="H67" s="38" t="e">
        <f>SUM(H63:H66)</f>
        <v>#DIV/0!</v>
      </c>
      <c r="I67" s="33"/>
      <c r="J67" s="37" t="e">
        <f>SUM(J63:J66)</f>
        <v>#DIV/0!</v>
      </c>
    </row>
    <row r="68" spans="2:12" ht="8.1" customHeight="1" x14ac:dyDescent="0.2">
      <c r="B68" s="7"/>
      <c r="C68" s="7"/>
      <c r="D68" s="7"/>
      <c r="F68" s="6"/>
      <c r="H68" s="32"/>
      <c r="J68" s="6"/>
    </row>
    <row r="69" spans="2:12" ht="18" customHeight="1" x14ac:dyDescent="0.2">
      <c r="B69" s="138" t="s">
        <v>82</v>
      </c>
      <c r="C69" s="139"/>
      <c r="D69" s="139"/>
      <c r="F69" s="62">
        <f>SUM(F67,F60,F56,F52,F35,F31,F25,F14,F10)</f>
        <v>0</v>
      </c>
      <c r="H69" s="63" t="e">
        <f>SUM(H67,H60,H56,H52,H35,H31,H25,H14,H10)</f>
        <v>#DIV/0!</v>
      </c>
      <c r="J69" s="62" t="e">
        <f>SUM(J67,J60,J56,J52,J35,J31,J25,J14,J10)</f>
        <v>#DIV/0!</v>
      </c>
    </row>
    <row r="70" spans="2:12" ht="8.1" customHeight="1" x14ac:dyDescent="0.2">
      <c r="B70" s="7"/>
      <c r="C70" s="7"/>
      <c r="D70" s="7"/>
      <c r="F70" s="6"/>
      <c r="H70" s="32"/>
      <c r="J70" s="6"/>
    </row>
    <row r="71" spans="2:12" x14ac:dyDescent="0.2">
      <c r="B71" s="71">
        <v>9</v>
      </c>
      <c r="C71" s="72" t="s">
        <v>90</v>
      </c>
      <c r="D71" s="72"/>
      <c r="F71" s="73" t="s">
        <v>7</v>
      </c>
      <c r="H71" s="74" t="s">
        <v>91</v>
      </c>
      <c r="J71" s="73" t="s">
        <v>75</v>
      </c>
      <c r="L71" s="73" t="s">
        <v>102</v>
      </c>
    </row>
    <row r="72" spans="2:12" x14ac:dyDescent="0.2">
      <c r="B72" s="7">
        <v>9.1</v>
      </c>
      <c r="C72" s="7" t="s">
        <v>40</v>
      </c>
      <c r="D72" s="9" t="e">
        <f>F72/$F$69</f>
        <v>#DIV/0!</v>
      </c>
      <c r="F72" s="35"/>
      <c r="H72" s="17" t="e">
        <f>F72/$F$130</f>
        <v>#DIV/0!</v>
      </c>
      <c r="J72" s="4" t="e">
        <f t="shared" ref="J72:J73" si="7">F72/$F$6</f>
        <v>#DIV/0!</v>
      </c>
      <c r="L72" s="58"/>
    </row>
    <row r="73" spans="2:12" x14ac:dyDescent="0.2">
      <c r="B73" s="7">
        <v>9.1999999999999993</v>
      </c>
      <c r="C73" s="7" t="s">
        <v>41</v>
      </c>
      <c r="D73" s="9" t="e">
        <f>F73/SUM(F69:F72)</f>
        <v>#DIV/0!</v>
      </c>
      <c r="F73" s="35"/>
      <c r="H73" s="17" t="e">
        <f>F73/$F$130</f>
        <v>#DIV/0!</v>
      </c>
      <c r="J73" s="4" t="e">
        <f t="shared" si="7"/>
        <v>#DIV/0!</v>
      </c>
      <c r="L73" s="58"/>
    </row>
    <row r="74" spans="2:12" x14ac:dyDescent="0.2">
      <c r="B74" s="7"/>
      <c r="C74" s="7"/>
      <c r="D74" s="12" t="s">
        <v>52</v>
      </c>
      <c r="F74" s="37">
        <f>SUM(F72:F73)</f>
        <v>0</v>
      </c>
      <c r="G74" s="33"/>
      <c r="H74" s="38" t="e">
        <f>SUM(H72:H73)</f>
        <v>#DIV/0!</v>
      </c>
      <c r="I74" s="33"/>
      <c r="J74" s="37" t="e">
        <f>SUM(J72:J73)</f>
        <v>#DIV/0!</v>
      </c>
    </row>
    <row r="75" spans="2:12" x14ac:dyDescent="0.2">
      <c r="B75" s="7"/>
      <c r="C75" s="7"/>
      <c r="D75" s="7"/>
      <c r="F75" s="6"/>
      <c r="H75" s="32"/>
      <c r="J75" s="6"/>
    </row>
    <row r="76" spans="2:12" ht="18" customHeight="1" x14ac:dyDescent="0.2">
      <c r="B76" s="138" t="s">
        <v>83</v>
      </c>
      <c r="C76" s="139"/>
      <c r="D76" s="139"/>
      <c r="F76" s="62">
        <f>SUM(F69,F74)</f>
        <v>0</v>
      </c>
      <c r="H76" s="63" t="e">
        <f>SUM(H69,H74)</f>
        <v>#DIV/0!</v>
      </c>
      <c r="J76" s="62" t="e">
        <f>SUM(J69,J74)</f>
        <v>#DIV/0!</v>
      </c>
    </row>
    <row r="77" spans="2:12" ht="8.1" customHeight="1" x14ac:dyDescent="0.2">
      <c r="B77" s="7"/>
      <c r="C77" s="7"/>
      <c r="D77" s="7"/>
      <c r="F77" s="6"/>
      <c r="H77" s="32"/>
      <c r="J77" s="6"/>
    </row>
    <row r="78" spans="2:12" x14ac:dyDescent="0.2">
      <c r="B78" s="71">
        <v>10</v>
      </c>
      <c r="C78" s="72" t="s">
        <v>38</v>
      </c>
      <c r="D78" s="72"/>
      <c r="F78" s="73" t="s">
        <v>7</v>
      </c>
      <c r="H78" s="74" t="s">
        <v>91</v>
      </c>
      <c r="J78" s="73" t="s">
        <v>75</v>
      </c>
      <c r="L78" s="73" t="s">
        <v>102</v>
      </c>
    </row>
    <row r="79" spans="2:12" x14ac:dyDescent="0.2">
      <c r="B79" s="7">
        <v>10.1</v>
      </c>
      <c r="C79" s="7" t="s">
        <v>158</v>
      </c>
      <c r="D79" s="7"/>
      <c r="F79" s="35"/>
      <c r="H79" s="17" t="e">
        <f t="shared" ref="H79:H84" si="8">F79/$F$130</f>
        <v>#DIV/0!</v>
      </c>
      <c r="J79" s="4" t="e">
        <f>F79/$F$6</f>
        <v>#DIV/0!</v>
      </c>
      <c r="L79" s="58"/>
    </row>
    <row r="80" spans="2:12" x14ac:dyDescent="0.2">
      <c r="B80" s="7">
        <f>B79+0.1</f>
        <v>10.199999999999999</v>
      </c>
      <c r="C80" s="7" t="s">
        <v>174</v>
      </c>
      <c r="D80" s="7"/>
      <c r="F80" s="113"/>
      <c r="H80" s="17" t="e">
        <f t="shared" si="8"/>
        <v>#DIV/0!</v>
      </c>
      <c r="J80" s="4" t="e">
        <f t="shared" ref="J80:J90" si="9">F80/$F$6</f>
        <v>#DIV/0!</v>
      </c>
      <c r="L80" s="58"/>
    </row>
    <row r="81" spans="2:12" x14ac:dyDescent="0.2">
      <c r="B81" s="7">
        <f t="shared" ref="B81:B87" si="10">B80+0.1</f>
        <v>10.299999999999999</v>
      </c>
      <c r="C81" s="7" t="s">
        <v>159</v>
      </c>
      <c r="D81" s="7"/>
      <c r="F81" s="113"/>
      <c r="H81" s="17" t="e">
        <f t="shared" si="8"/>
        <v>#DIV/0!</v>
      </c>
      <c r="J81" s="4" t="e">
        <f t="shared" si="9"/>
        <v>#DIV/0!</v>
      </c>
      <c r="L81" s="58"/>
    </row>
    <row r="82" spans="2:12" x14ac:dyDescent="0.2">
      <c r="B82" s="7">
        <f t="shared" si="10"/>
        <v>10.399999999999999</v>
      </c>
      <c r="C82" s="7" t="s">
        <v>175</v>
      </c>
      <c r="D82" s="7"/>
      <c r="F82" s="113"/>
      <c r="H82" s="17" t="e">
        <f t="shared" si="8"/>
        <v>#DIV/0!</v>
      </c>
      <c r="J82" s="4" t="e">
        <f t="shared" si="9"/>
        <v>#DIV/0!</v>
      </c>
      <c r="L82" s="58"/>
    </row>
    <row r="83" spans="2:12" x14ac:dyDescent="0.2">
      <c r="B83" s="7">
        <f t="shared" si="10"/>
        <v>10.499999999999998</v>
      </c>
      <c r="C83" s="7" t="s">
        <v>160</v>
      </c>
      <c r="D83" s="7"/>
      <c r="F83" s="113"/>
      <c r="H83" s="17" t="e">
        <f t="shared" si="8"/>
        <v>#DIV/0!</v>
      </c>
      <c r="J83" s="4" t="e">
        <f t="shared" si="9"/>
        <v>#DIV/0!</v>
      </c>
      <c r="L83" s="58"/>
    </row>
    <row r="84" spans="2:12" x14ac:dyDescent="0.2">
      <c r="B84" s="7">
        <f t="shared" si="10"/>
        <v>10.599999999999998</v>
      </c>
      <c r="C84" s="7" t="s">
        <v>161</v>
      </c>
      <c r="D84" s="7"/>
      <c r="F84" s="113"/>
      <c r="H84" s="17" t="e">
        <f t="shared" si="8"/>
        <v>#DIV/0!</v>
      </c>
      <c r="J84" s="4" t="e">
        <f t="shared" si="9"/>
        <v>#DIV/0!</v>
      </c>
      <c r="L84" s="58"/>
    </row>
    <row r="85" spans="2:12" x14ac:dyDescent="0.2">
      <c r="B85" s="7">
        <f t="shared" si="10"/>
        <v>10.699999999999998</v>
      </c>
      <c r="C85" s="7" t="s">
        <v>162</v>
      </c>
      <c r="D85" s="7"/>
      <c r="F85" s="113"/>
      <c r="H85" s="17" t="e">
        <f t="shared" ref="H85:H90" si="11">F85/$F$130</f>
        <v>#DIV/0!</v>
      </c>
      <c r="J85" s="4" t="e">
        <f t="shared" si="9"/>
        <v>#DIV/0!</v>
      </c>
      <c r="L85" s="58"/>
    </row>
    <row r="86" spans="2:12" x14ac:dyDescent="0.2">
      <c r="B86" s="7">
        <f t="shared" si="10"/>
        <v>10.799999999999997</v>
      </c>
      <c r="C86" s="7" t="s">
        <v>176</v>
      </c>
      <c r="D86" s="7"/>
      <c r="F86" s="113"/>
      <c r="H86" s="17" t="e">
        <f t="shared" si="11"/>
        <v>#DIV/0!</v>
      </c>
      <c r="J86" s="4" t="e">
        <f t="shared" si="9"/>
        <v>#DIV/0!</v>
      </c>
      <c r="L86" s="58"/>
    </row>
    <row r="87" spans="2:12" x14ac:dyDescent="0.2">
      <c r="B87" s="7">
        <f t="shared" si="10"/>
        <v>10.899999999999997</v>
      </c>
      <c r="C87" s="7" t="s">
        <v>163</v>
      </c>
      <c r="D87" s="7"/>
      <c r="F87" s="113"/>
      <c r="H87" s="17" t="e">
        <f t="shared" si="11"/>
        <v>#DIV/0!</v>
      </c>
      <c r="J87" s="4" t="e">
        <f t="shared" si="9"/>
        <v>#DIV/0!</v>
      </c>
      <c r="L87" s="58"/>
    </row>
    <row r="88" spans="2:12" x14ac:dyDescent="0.2">
      <c r="B88" s="8">
        <v>10.1</v>
      </c>
      <c r="C88" s="7" t="s">
        <v>164</v>
      </c>
      <c r="D88" s="7"/>
      <c r="F88" s="113"/>
      <c r="H88" s="17" t="e">
        <f t="shared" si="11"/>
        <v>#DIV/0!</v>
      </c>
      <c r="J88" s="4" t="e">
        <f t="shared" si="9"/>
        <v>#DIV/0!</v>
      </c>
      <c r="L88" s="58"/>
    </row>
    <row r="89" spans="2:12" x14ac:dyDescent="0.2">
      <c r="B89" s="8">
        <v>10.11</v>
      </c>
      <c r="C89" s="7" t="s">
        <v>165</v>
      </c>
      <c r="D89" s="7"/>
      <c r="F89" s="113"/>
      <c r="H89" s="17" t="e">
        <f t="shared" si="11"/>
        <v>#DIV/0!</v>
      </c>
      <c r="J89" s="4" t="e">
        <f t="shared" si="9"/>
        <v>#DIV/0!</v>
      </c>
      <c r="L89" s="58"/>
    </row>
    <row r="90" spans="2:12" x14ac:dyDescent="0.2">
      <c r="B90" s="8">
        <v>10.119999999999999</v>
      </c>
      <c r="C90" s="7" t="s">
        <v>166</v>
      </c>
      <c r="D90" s="7"/>
      <c r="F90" s="113"/>
      <c r="H90" s="17" t="e">
        <f t="shared" si="11"/>
        <v>#DIV/0!</v>
      </c>
      <c r="J90" s="4" t="e">
        <f t="shared" si="9"/>
        <v>#DIV/0!</v>
      </c>
      <c r="L90" s="58"/>
    </row>
    <row r="91" spans="2:12" x14ac:dyDescent="0.2">
      <c r="B91" s="7"/>
      <c r="C91" s="7"/>
      <c r="D91" s="12" t="s">
        <v>57</v>
      </c>
      <c r="F91" s="37">
        <f>SUM(F79:F90)</f>
        <v>0</v>
      </c>
      <c r="G91" s="33"/>
      <c r="H91" s="38" t="e">
        <f>SUM(H79:H90)</f>
        <v>#DIV/0!</v>
      </c>
      <c r="I91" s="33"/>
      <c r="J91" s="37" t="e">
        <f>SUM(J79:J90)</f>
        <v>#DIV/0!</v>
      </c>
    </row>
    <row r="92" spans="2:12" x14ac:dyDescent="0.2">
      <c r="B92" s="7"/>
      <c r="C92" s="7"/>
      <c r="D92" s="7"/>
      <c r="F92" s="6"/>
      <c r="H92" s="32"/>
      <c r="J92" s="6"/>
    </row>
    <row r="93" spans="2:12" x14ac:dyDescent="0.2">
      <c r="B93" s="71">
        <v>11</v>
      </c>
      <c r="C93" s="72" t="s">
        <v>42</v>
      </c>
      <c r="D93" s="72"/>
      <c r="F93" s="73" t="s">
        <v>7</v>
      </c>
      <c r="H93" s="74" t="s">
        <v>91</v>
      </c>
      <c r="J93" s="73" t="s">
        <v>75</v>
      </c>
      <c r="L93" s="73" t="s">
        <v>102</v>
      </c>
    </row>
    <row r="94" spans="2:12" x14ac:dyDescent="0.2">
      <c r="B94" s="7">
        <v>11.1</v>
      </c>
      <c r="C94" s="7" t="s">
        <v>42</v>
      </c>
      <c r="D94" s="7"/>
      <c r="F94" s="113"/>
      <c r="H94" s="17" t="e">
        <f t="shared" ref="H94:H104" si="12">F94/$F$130</f>
        <v>#DIV/0!</v>
      </c>
      <c r="J94" s="4" t="e">
        <f>F94/$F$6</f>
        <v>#DIV/0!</v>
      </c>
      <c r="L94" s="58"/>
    </row>
    <row r="95" spans="2:12" x14ac:dyDescent="0.2">
      <c r="B95" s="7">
        <f>B94+0.1</f>
        <v>11.2</v>
      </c>
      <c r="C95" s="7" t="s">
        <v>167</v>
      </c>
      <c r="D95" s="7"/>
      <c r="F95" s="35"/>
      <c r="H95" s="17" t="e">
        <f t="shared" si="12"/>
        <v>#DIV/0!</v>
      </c>
      <c r="J95" s="4" t="e">
        <f t="shared" ref="J95:J102" si="13">F95/$F$6</f>
        <v>#DIV/0!</v>
      </c>
      <c r="L95" s="58"/>
    </row>
    <row r="96" spans="2:12" x14ac:dyDescent="0.2">
      <c r="B96" s="7">
        <f t="shared" ref="B96:B102" si="14">B95+0.1</f>
        <v>11.299999999999999</v>
      </c>
      <c r="C96" s="7" t="s">
        <v>173</v>
      </c>
      <c r="D96" s="7"/>
      <c r="F96" s="35"/>
      <c r="H96" s="17" t="e">
        <f t="shared" si="12"/>
        <v>#DIV/0!</v>
      </c>
      <c r="J96" s="4" t="e">
        <f t="shared" si="13"/>
        <v>#DIV/0!</v>
      </c>
      <c r="L96" s="58"/>
    </row>
    <row r="97" spans="2:12" x14ac:dyDescent="0.2">
      <c r="B97" s="7">
        <f t="shared" si="14"/>
        <v>11.399999999999999</v>
      </c>
      <c r="C97" s="7" t="s">
        <v>168</v>
      </c>
      <c r="D97" s="7"/>
      <c r="F97" s="35"/>
      <c r="H97" s="17" t="e">
        <f t="shared" si="12"/>
        <v>#DIV/0!</v>
      </c>
      <c r="J97" s="4" t="e">
        <f t="shared" si="13"/>
        <v>#DIV/0!</v>
      </c>
      <c r="L97" s="58"/>
    </row>
    <row r="98" spans="2:12" x14ac:dyDescent="0.2">
      <c r="B98" s="7">
        <f t="shared" si="14"/>
        <v>11.499999999999998</v>
      </c>
      <c r="C98" s="7" t="s">
        <v>169</v>
      </c>
      <c r="D98" s="7"/>
      <c r="F98" s="35"/>
      <c r="H98" s="17" t="e">
        <f t="shared" si="12"/>
        <v>#DIV/0!</v>
      </c>
      <c r="J98" s="4" t="e">
        <f t="shared" si="13"/>
        <v>#DIV/0!</v>
      </c>
      <c r="L98" s="58"/>
    </row>
    <row r="99" spans="2:12" x14ac:dyDescent="0.2">
      <c r="B99" s="7">
        <f t="shared" si="14"/>
        <v>11.599999999999998</v>
      </c>
      <c r="C99" s="7" t="s">
        <v>170</v>
      </c>
      <c r="D99" s="7"/>
      <c r="F99" s="35"/>
      <c r="H99" s="17" t="e">
        <f t="shared" si="12"/>
        <v>#DIV/0!</v>
      </c>
      <c r="J99" s="4" t="e">
        <f t="shared" si="13"/>
        <v>#DIV/0!</v>
      </c>
      <c r="L99" s="58"/>
    </row>
    <row r="100" spans="2:12" x14ac:dyDescent="0.2">
      <c r="B100" s="7">
        <f t="shared" si="14"/>
        <v>11.699999999999998</v>
      </c>
      <c r="C100" s="7" t="s">
        <v>171</v>
      </c>
      <c r="D100" s="7"/>
      <c r="F100" s="35"/>
      <c r="H100" s="17" t="e">
        <f t="shared" si="12"/>
        <v>#DIV/0!</v>
      </c>
      <c r="J100" s="4" t="e">
        <f t="shared" si="13"/>
        <v>#DIV/0!</v>
      </c>
      <c r="L100" s="58"/>
    </row>
    <row r="101" spans="2:12" x14ac:dyDescent="0.2">
      <c r="B101" s="7">
        <f t="shared" si="14"/>
        <v>11.799999999999997</v>
      </c>
      <c r="C101" s="7" t="s">
        <v>172</v>
      </c>
      <c r="D101" s="7"/>
      <c r="F101" s="35"/>
      <c r="H101" s="17" t="e">
        <f t="shared" si="12"/>
        <v>#DIV/0!</v>
      </c>
      <c r="J101" s="4" t="e">
        <f t="shared" si="13"/>
        <v>#DIV/0!</v>
      </c>
      <c r="L101" s="58"/>
    </row>
    <row r="102" spans="2:12" x14ac:dyDescent="0.2">
      <c r="B102" s="7">
        <f t="shared" si="14"/>
        <v>11.899999999999997</v>
      </c>
      <c r="C102" s="7" t="s">
        <v>177</v>
      </c>
      <c r="D102" s="7"/>
      <c r="F102" s="35"/>
      <c r="H102" s="17" t="e">
        <f t="shared" si="12"/>
        <v>#DIV/0!</v>
      </c>
      <c r="J102" s="4" t="e">
        <f t="shared" si="13"/>
        <v>#DIV/0!</v>
      </c>
      <c r="L102" s="58"/>
    </row>
    <row r="103" spans="2:12" x14ac:dyDescent="0.2">
      <c r="B103" s="8">
        <v>11.1</v>
      </c>
      <c r="C103" s="7" t="s">
        <v>219</v>
      </c>
      <c r="D103" s="7"/>
      <c r="F103" s="35"/>
      <c r="H103" s="17" t="e">
        <f t="shared" si="12"/>
        <v>#DIV/0!</v>
      </c>
      <c r="J103" s="4" t="e">
        <f>F103/$F$6</f>
        <v>#DIV/0!</v>
      </c>
      <c r="L103" s="58"/>
    </row>
    <row r="104" spans="2:12" x14ac:dyDescent="0.2">
      <c r="B104" s="8">
        <v>11.11</v>
      </c>
      <c r="C104" s="7" t="s">
        <v>166</v>
      </c>
      <c r="D104" s="7"/>
      <c r="F104" s="35"/>
      <c r="H104" s="17" t="e">
        <f t="shared" si="12"/>
        <v>#DIV/0!</v>
      </c>
      <c r="J104" s="4" t="e">
        <f>F104/$F$6</f>
        <v>#DIV/0!</v>
      </c>
      <c r="L104" s="58"/>
    </row>
    <row r="105" spans="2:12" x14ac:dyDescent="0.2">
      <c r="B105" s="7"/>
      <c r="C105" s="7"/>
      <c r="D105" s="12" t="s">
        <v>58</v>
      </c>
      <c r="F105" s="37">
        <f>SUM(F94:F104)</f>
        <v>0</v>
      </c>
      <c r="G105" s="33"/>
      <c r="H105" s="38" t="e">
        <f>SUM(H94:H104)</f>
        <v>#DIV/0!</v>
      </c>
      <c r="I105" s="33"/>
      <c r="J105" s="37" t="e">
        <f>SUM(J94:J104)</f>
        <v>#DIV/0!</v>
      </c>
    </row>
    <row r="106" spans="2:12" x14ac:dyDescent="0.2">
      <c r="B106" s="7"/>
      <c r="C106" s="7"/>
      <c r="D106" s="7"/>
      <c r="F106" s="6"/>
      <c r="H106" s="32"/>
      <c r="J106" s="6"/>
    </row>
    <row r="107" spans="2:12" ht="18" customHeight="1" x14ac:dyDescent="0.2">
      <c r="B107" s="138" t="s">
        <v>84</v>
      </c>
      <c r="C107" s="139"/>
      <c r="D107" s="139"/>
      <c r="F107" s="62">
        <f>SUM(F105,F91,F76)</f>
        <v>0</v>
      </c>
      <c r="H107" s="63" t="e">
        <f>SUM(H105,H91,H76)</f>
        <v>#DIV/0!</v>
      </c>
      <c r="J107" s="62" t="e">
        <f>SUM(J105,J91,J76)</f>
        <v>#DIV/0!</v>
      </c>
    </row>
    <row r="108" spans="2:12" x14ac:dyDescent="0.2">
      <c r="B108" s="7"/>
      <c r="C108" s="7"/>
      <c r="D108" s="7"/>
      <c r="F108" s="10"/>
      <c r="H108" s="32"/>
      <c r="J108" s="10"/>
    </row>
    <row r="109" spans="2:12" x14ac:dyDescent="0.2">
      <c r="B109" s="71">
        <v>12</v>
      </c>
      <c r="C109" s="75" t="s">
        <v>53</v>
      </c>
      <c r="D109" s="72"/>
      <c r="F109" s="73" t="s">
        <v>7</v>
      </c>
      <c r="H109" s="74" t="s">
        <v>91</v>
      </c>
      <c r="J109" s="73" t="s">
        <v>75</v>
      </c>
      <c r="L109" s="73" t="s">
        <v>102</v>
      </c>
    </row>
    <row r="110" spans="2:12" x14ac:dyDescent="0.2">
      <c r="B110" s="76">
        <v>12.1</v>
      </c>
      <c r="C110" s="76" t="s">
        <v>54</v>
      </c>
      <c r="D110" s="9" t="e">
        <f>F110/$F$107</f>
        <v>#DIV/0!</v>
      </c>
      <c r="F110" s="36"/>
      <c r="H110" s="17" t="e">
        <f t="shared" ref="H110:H113" si="15">F110/$F$130</f>
        <v>#DIV/0!</v>
      </c>
      <c r="J110" s="4" t="e">
        <f t="shared" ref="J110:J113" si="16">F110/$F$6</f>
        <v>#DIV/0!</v>
      </c>
      <c r="L110" s="58"/>
    </row>
    <row r="111" spans="2:12" x14ac:dyDescent="0.2">
      <c r="B111" s="76">
        <v>12.2</v>
      </c>
      <c r="C111" s="76" t="s">
        <v>55</v>
      </c>
      <c r="D111" s="9" t="e">
        <f>F111/$F$107</f>
        <v>#DIV/0!</v>
      </c>
      <c r="F111" s="114"/>
      <c r="H111" s="17" t="e">
        <f t="shared" si="15"/>
        <v>#DIV/0!</v>
      </c>
      <c r="J111" s="4" t="e">
        <f t="shared" si="16"/>
        <v>#DIV/0!</v>
      </c>
      <c r="L111" s="58"/>
    </row>
    <row r="112" spans="2:12" x14ac:dyDescent="0.2">
      <c r="B112" s="2">
        <v>12.3</v>
      </c>
      <c r="C112" s="2" t="s">
        <v>56</v>
      </c>
      <c r="D112" s="9" t="e">
        <f>F112/$F$107</f>
        <v>#DIV/0!</v>
      </c>
      <c r="F112" s="114"/>
      <c r="H112" s="17" t="e">
        <f t="shared" si="15"/>
        <v>#DIV/0!</v>
      </c>
      <c r="J112" s="4" t="e">
        <f t="shared" si="16"/>
        <v>#DIV/0!</v>
      </c>
      <c r="L112" s="58"/>
    </row>
    <row r="113" spans="2:12" x14ac:dyDescent="0.2">
      <c r="B113" s="2">
        <v>12.4</v>
      </c>
      <c r="C113" s="2" t="s">
        <v>59</v>
      </c>
      <c r="D113" s="9" t="e">
        <f>F113/$F$107</f>
        <v>#DIV/0!</v>
      </c>
      <c r="F113" s="114"/>
      <c r="H113" s="17" t="e">
        <f t="shared" si="15"/>
        <v>#DIV/0!</v>
      </c>
      <c r="J113" s="4" t="e">
        <f t="shared" si="16"/>
        <v>#DIV/0!</v>
      </c>
      <c r="L113" s="58"/>
    </row>
    <row r="114" spans="2:12" x14ac:dyDescent="0.2">
      <c r="D114" s="12" t="s">
        <v>63</v>
      </c>
      <c r="F114" s="37">
        <f>SUM(F110:F113)</f>
        <v>0</v>
      </c>
      <c r="G114" s="33"/>
      <c r="H114" s="38" t="e">
        <f>SUM(H110:H113)</f>
        <v>#DIV/0!</v>
      </c>
      <c r="I114" s="33"/>
      <c r="J114" s="37" t="e">
        <f>SUM(J110:J113)</f>
        <v>#DIV/0!</v>
      </c>
    </row>
    <row r="115" spans="2:12" x14ac:dyDescent="0.2">
      <c r="H115" s="17"/>
    </row>
    <row r="116" spans="2:12" ht="18" customHeight="1" x14ac:dyDescent="0.2">
      <c r="B116" s="138" t="s">
        <v>85</v>
      </c>
      <c r="C116" s="139"/>
      <c r="D116" s="139"/>
      <c r="F116" s="62">
        <f>SUM(F114,F107)</f>
        <v>0</v>
      </c>
      <c r="H116" s="63" t="e">
        <f>SUM(H114,H107)</f>
        <v>#DIV/0!</v>
      </c>
      <c r="J116" s="62" t="e">
        <f>SUM(J114,J107)</f>
        <v>#DIV/0!</v>
      </c>
    </row>
    <row r="117" spans="2:12" x14ac:dyDescent="0.2">
      <c r="H117" s="17"/>
    </row>
    <row r="118" spans="2:12" x14ac:dyDescent="0.2">
      <c r="B118" s="71">
        <v>13</v>
      </c>
      <c r="C118" s="75" t="s">
        <v>60</v>
      </c>
      <c r="D118" s="72"/>
      <c r="F118" s="73" t="s">
        <v>7</v>
      </c>
      <c r="H118" s="74" t="s">
        <v>91</v>
      </c>
      <c r="J118" s="73" t="s">
        <v>75</v>
      </c>
      <c r="L118" s="73" t="s">
        <v>102</v>
      </c>
    </row>
    <row r="119" spans="2:12" x14ac:dyDescent="0.2">
      <c r="B119" s="7">
        <v>13.1</v>
      </c>
      <c r="C119" s="7" t="s">
        <v>61</v>
      </c>
      <c r="D119" s="9" t="e">
        <f>F119/$F$116</f>
        <v>#DIV/0!</v>
      </c>
      <c r="F119" s="36"/>
      <c r="H119" s="17" t="e">
        <f t="shared" ref="H119:H120" si="17">F119/$F$130</f>
        <v>#DIV/0!</v>
      </c>
      <c r="J119" s="4" t="e">
        <f t="shared" ref="J119:J120" si="18">F119/$F$6</f>
        <v>#DIV/0!</v>
      </c>
      <c r="L119" s="58"/>
    </row>
    <row r="120" spans="2:12" x14ac:dyDescent="0.2">
      <c r="B120" s="7">
        <v>13.2</v>
      </c>
      <c r="C120" s="7" t="s">
        <v>62</v>
      </c>
      <c r="D120" s="9" t="e">
        <f>F120/$F$116</f>
        <v>#DIV/0!</v>
      </c>
      <c r="F120" s="36"/>
      <c r="H120" s="17" t="e">
        <f t="shared" si="17"/>
        <v>#DIV/0!</v>
      </c>
      <c r="J120" s="4" t="e">
        <f t="shared" si="18"/>
        <v>#DIV/0!</v>
      </c>
      <c r="L120" s="58"/>
    </row>
    <row r="121" spans="2:12" x14ac:dyDescent="0.2">
      <c r="D121" s="12" t="s">
        <v>64</v>
      </c>
      <c r="F121" s="37">
        <f>SUM(F119:F120)</f>
        <v>0</v>
      </c>
      <c r="G121" s="33"/>
      <c r="H121" s="38" t="e">
        <f>SUM(H119:H120)</f>
        <v>#DIV/0!</v>
      </c>
      <c r="I121" s="33"/>
      <c r="J121" s="37" t="e">
        <f>SUM(J119:J120)</f>
        <v>#DIV/0!</v>
      </c>
    </row>
    <row r="122" spans="2:12" x14ac:dyDescent="0.2">
      <c r="H122" s="17"/>
    </row>
    <row r="123" spans="2:12" ht="18" customHeight="1" x14ac:dyDescent="0.2">
      <c r="B123" s="138" t="s">
        <v>86</v>
      </c>
      <c r="C123" s="139"/>
      <c r="D123" s="139"/>
      <c r="F123" s="62">
        <f>SUM(F121,F116)</f>
        <v>0</v>
      </c>
      <c r="H123" s="63" t="e">
        <f>SUM(H121,H116)</f>
        <v>#DIV/0!</v>
      </c>
      <c r="J123" s="62" t="e">
        <f>SUM(J121,J116)</f>
        <v>#DIV/0!</v>
      </c>
    </row>
    <row r="124" spans="2:12" x14ac:dyDescent="0.2">
      <c r="H124" s="17"/>
    </row>
    <row r="125" spans="2:12" x14ac:dyDescent="0.2">
      <c r="B125" s="71">
        <v>14</v>
      </c>
      <c r="C125" s="75" t="s">
        <v>0</v>
      </c>
      <c r="D125" s="72"/>
      <c r="F125" s="73" t="s">
        <v>7</v>
      </c>
      <c r="H125" s="74" t="s">
        <v>91</v>
      </c>
      <c r="J125" s="73" t="s">
        <v>75</v>
      </c>
      <c r="L125" s="73" t="s">
        <v>102</v>
      </c>
    </row>
    <row r="126" spans="2:12" x14ac:dyDescent="0.2">
      <c r="B126" s="2">
        <v>14.1</v>
      </c>
      <c r="C126" s="2" t="s">
        <v>0</v>
      </c>
      <c r="D126" s="9" t="e">
        <f>F126/F123</f>
        <v>#DIV/0!</v>
      </c>
      <c r="F126" s="36"/>
      <c r="H126" s="17" t="e">
        <f>F126/$F$130</f>
        <v>#DIV/0!</v>
      </c>
      <c r="J126" s="4" t="e">
        <f>F126/$F$6</f>
        <v>#DIV/0!</v>
      </c>
      <c r="L126" s="58"/>
    </row>
    <row r="127" spans="2:12" x14ac:dyDescent="0.2">
      <c r="B127" s="2">
        <v>14.2</v>
      </c>
      <c r="C127" s="2" t="s">
        <v>232</v>
      </c>
      <c r="D127" s="9" t="e">
        <f>F127/F124</f>
        <v>#DIV/0!</v>
      </c>
      <c r="F127" s="36"/>
      <c r="H127" s="17" t="e">
        <f>F127/$F$130</f>
        <v>#DIV/0!</v>
      </c>
      <c r="J127" s="4" t="e">
        <f>F127/$F$6</f>
        <v>#DIV/0!</v>
      </c>
      <c r="L127" s="58"/>
    </row>
    <row r="128" spans="2:12" x14ac:dyDescent="0.2">
      <c r="D128" s="12" t="s">
        <v>65</v>
      </c>
      <c r="F128" s="37">
        <f>SUM(F127)</f>
        <v>0</v>
      </c>
      <c r="G128" s="33"/>
      <c r="H128" s="38" t="e">
        <f>SUM(H127)</f>
        <v>#DIV/0!</v>
      </c>
      <c r="I128" s="33"/>
      <c r="J128" s="37" t="e">
        <f>SUM(J127)</f>
        <v>#DIV/0!</v>
      </c>
    </row>
    <row r="129" spans="2:10" x14ac:dyDescent="0.2">
      <c r="H129" s="17"/>
    </row>
    <row r="130" spans="2:10" ht="18" customHeight="1" x14ac:dyDescent="0.2">
      <c r="B130" s="138" t="s">
        <v>150</v>
      </c>
      <c r="C130" s="139"/>
      <c r="D130" s="139"/>
      <c r="F130" s="62">
        <f>SUM(F128,F123)</f>
        <v>0</v>
      </c>
      <c r="H130" s="63" t="e">
        <f>SUM(H128,H123)</f>
        <v>#DIV/0!</v>
      </c>
      <c r="J130" s="62" t="e">
        <f>SUM(J128,J123)</f>
        <v>#DIV/0!</v>
      </c>
    </row>
    <row r="132" spans="2:10" x14ac:dyDescent="0.2">
      <c r="B132" s="87" t="s">
        <v>137</v>
      </c>
      <c r="C132" s="88"/>
      <c r="D132" s="88"/>
      <c r="E132" s="89"/>
      <c r="F132" s="88"/>
      <c r="G132" s="89"/>
    </row>
    <row r="133" spans="2:10" x14ac:dyDescent="0.2">
      <c r="B133" s="88" t="s">
        <v>138</v>
      </c>
      <c r="C133" s="88"/>
      <c r="D133" s="88"/>
      <c r="E133" s="89"/>
      <c r="F133" s="88" t="s">
        <v>139</v>
      </c>
      <c r="G133" s="89"/>
    </row>
    <row r="134" spans="2:10" x14ac:dyDescent="0.2">
      <c r="B134" s="88" t="s">
        <v>140</v>
      </c>
      <c r="C134" s="88"/>
      <c r="D134" s="88"/>
      <c r="E134" s="89"/>
      <c r="F134" s="88" t="s">
        <v>141</v>
      </c>
      <c r="G134" s="89"/>
    </row>
    <row r="135" spans="2:10" x14ac:dyDescent="0.2">
      <c r="B135" s="88" t="s">
        <v>142</v>
      </c>
      <c r="C135" s="88"/>
      <c r="D135" s="88"/>
      <c r="E135" s="89"/>
      <c r="F135" s="88" t="s">
        <v>143</v>
      </c>
      <c r="G135" s="89"/>
    </row>
    <row r="136" spans="2:10" x14ac:dyDescent="0.2">
      <c r="B136" s="88" t="s">
        <v>144</v>
      </c>
      <c r="C136" s="88"/>
      <c r="D136" s="88"/>
      <c r="E136" s="89"/>
      <c r="F136" s="88" t="s">
        <v>145</v>
      </c>
      <c r="G136" s="89"/>
    </row>
    <row r="137" spans="2:10" x14ac:dyDescent="0.2">
      <c r="B137" s="88" t="s">
        <v>146</v>
      </c>
      <c r="C137" s="88"/>
      <c r="D137" s="88"/>
      <c r="E137" s="89"/>
      <c r="F137" s="88" t="s">
        <v>147</v>
      </c>
      <c r="G137" s="89"/>
    </row>
    <row r="138" spans="2:10" x14ac:dyDescent="0.2">
      <c r="B138" s="88" t="s">
        <v>148</v>
      </c>
      <c r="C138" s="88"/>
      <c r="D138" s="88"/>
      <c r="E138" s="89"/>
      <c r="F138" s="88" t="s">
        <v>149</v>
      </c>
      <c r="G138" s="89"/>
    </row>
    <row r="139" spans="2:10" x14ac:dyDescent="0.2">
      <c r="B139" s="88"/>
      <c r="C139" s="88"/>
      <c r="D139" s="88"/>
      <c r="E139" s="89"/>
      <c r="F139" s="88"/>
      <c r="G139" s="89"/>
    </row>
  </sheetData>
  <sheetProtection sheet="1" objects="1" scenarios="1" formatCells="0"/>
  <protectedRanges>
    <protectedRange sqref="F6 F9 F13 F17:F24 F28:F30 F34 F38:F51 F55 F63:F66 F59 F72:F73 F79:F90 F94:F104 F110:F113 F119:F120 F126 L126:L127 L119:L120 L110:L113 L94:L104 L79:L90 L72:L73 L63:L66 L59 L55 L38:L51 L34 L28:L30 L17:L24 L13 L9" name="Range1"/>
    <protectedRange sqref="F127" name="Range1_1"/>
  </protectedRanges>
  <mergeCells count="6">
    <mergeCell ref="B130:D130"/>
    <mergeCell ref="B69:D69"/>
    <mergeCell ref="B76:D76"/>
    <mergeCell ref="B107:D107"/>
    <mergeCell ref="B116:D116"/>
    <mergeCell ref="B123:D123"/>
  </mergeCells>
  <pageMargins left="0.70866141732283472" right="0.70866141732283472" top="0.74803149606299213" bottom="0.74803149606299213" header="0.31496062992125984" footer="0.31496062992125984"/>
  <pageSetup paperSize="9" scale="99" fitToHeight="0" orientation="landscape" r:id="rId1"/>
  <headerFooter>
    <oddFooter>&amp;L&amp;8Further Education Capital Investment Fund&amp;R&amp;8Page &amp;P of &amp;N</oddFooter>
  </headerFooter>
  <rowBreaks count="2" manualBreakCount="2">
    <brk id="36" max="12" man="1"/>
    <brk id="70" max="12"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M36"/>
  <sheetViews>
    <sheetView showGridLines="0" view="pageBreakPreview" zoomScaleNormal="100" zoomScaleSheetLayoutView="100" workbookViewId="0">
      <selection activeCell="C15" sqref="C15"/>
    </sheetView>
  </sheetViews>
  <sheetFormatPr defaultRowHeight="12" x14ac:dyDescent="0.2"/>
  <cols>
    <col min="1" max="1" width="0.88671875" style="2" customWidth="1"/>
    <col min="2" max="2" width="4" style="2" customWidth="1"/>
    <col min="3" max="3" width="21.77734375" style="2" customWidth="1"/>
    <col min="4" max="4" width="4.109375" style="2" customWidth="1"/>
    <col min="5" max="5" width="0.88671875" style="14" customWidth="1"/>
    <col min="6" max="6" width="12.77734375" style="2" customWidth="1"/>
    <col min="7" max="7" width="0.88671875" style="14" customWidth="1"/>
    <col min="8" max="8" width="8.77734375" style="2" customWidth="1"/>
    <col min="9" max="9" width="0.88671875" style="14" customWidth="1"/>
    <col min="10" max="10" width="8.77734375" style="2" customWidth="1"/>
    <col min="11" max="11" width="0.88671875" style="14" customWidth="1"/>
    <col min="12" max="12" width="44.77734375" style="2" customWidth="1"/>
    <col min="13" max="13" width="0.88671875" style="14" customWidth="1"/>
    <col min="14" max="16384" width="8.88671875" style="2"/>
  </cols>
  <sheetData>
    <row r="1" spans="2:13" s="18" customFormat="1" ht="3.75" customHeight="1" x14ac:dyDescent="0.2">
      <c r="C1" s="19"/>
      <c r="D1" s="19"/>
    </row>
    <row r="2" spans="2:13" s="18" customFormat="1" ht="12.75" customHeight="1" x14ac:dyDescent="0.2">
      <c r="B2" s="2"/>
      <c r="C2" s="40"/>
      <c r="D2" s="26"/>
      <c r="E2" s="40"/>
      <c r="F2" s="40"/>
      <c r="G2" s="40"/>
      <c r="H2" s="40"/>
      <c r="I2" s="40"/>
      <c r="J2" s="47"/>
      <c r="L2" s="47" t="str">
        <f>'2. Application details'!G2</f>
        <v xml:space="preserve"> - </v>
      </c>
    </row>
    <row r="3" spans="2:13" s="18" customFormat="1" ht="18.75" customHeight="1" x14ac:dyDescent="0.35">
      <c r="B3" s="46" t="s">
        <v>207</v>
      </c>
      <c r="C3" s="41"/>
      <c r="D3" s="41"/>
      <c r="E3" s="40"/>
      <c r="F3" s="40"/>
      <c r="G3" s="40"/>
      <c r="H3" s="40"/>
      <c r="I3" s="40"/>
      <c r="J3" s="48"/>
      <c r="L3" s="48" t="str">
        <f>'1. Guidance notes'!G3</f>
        <v>Skills for Londoners Capital Cost Breakdown</v>
      </c>
    </row>
    <row r="4" spans="2:13" s="18" customFormat="1" ht="3.75" customHeight="1" thickBot="1" x14ac:dyDescent="0.25">
      <c r="B4" s="42"/>
      <c r="C4" s="42"/>
      <c r="D4" s="42"/>
      <c r="E4" s="43"/>
      <c r="F4" s="43"/>
      <c r="G4" s="43"/>
      <c r="H4" s="43"/>
      <c r="I4" s="43"/>
      <c r="J4" s="43"/>
      <c r="L4" s="43"/>
    </row>
    <row r="5" spans="2:13" s="23" customFormat="1" ht="5.0999999999999996" customHeight="1" x14ac:dyDescent="0.2">
      <c r="B5" s="44"/>
      <c r="C5" s="44"/>
      <c r="D5" s="44"/>
      <c r="E5" s="45"/>
      <c r="F5" s="45"/>
      <c r="G5" s="45"/>
      <c r="H5" s="45"/>
      <c r="I5" s="45"/>
      <c r="J5" s="45"/>
      <c r="K5" s="45"/>
      <c r="M5" s="18"/>
    </row>
    <row r="6" spans="2:13" x14ac:dyDescent="0.2">
      <c r="B6" s="71" t="s">
        <v>208</v>
      </c>
      <c r="C6" s="72"/>
      <c r="D6" s="72"/>
      <c r="E6" s="72"/>
      <c r="F6" s="72"/>
      <c r="G6" s="72"/>
      <c r="H6" s="72"/>
      <c r="I6" s="72"/>
      <c r="J6" s="72"/>
      <c r="K6" s="72"/>
      <c r="L6" s="72"/>
    </row>
    <row r="7" spans="2:13" x14ac:dyDescent="0.2">
      <c r="B7" s="108"/>
      <c r="C7" s="109"/>
      <c r="D7" s="109"/>
      <c r="E7" s="109"/>
      <c r="F7" s="109"/>
      <c r="G7" s="109"/>
      <c r="H7" s="109"/>
      <c r="I7" s="109"/>
      <c r="J7" s="109"/>
      <c r="K7" s="109"/>
      <c r="L7" s="109"/>
    </row>
    <row r="8" spans="2:13" x14ac:dyDescent="0.2">
      <c r="B8" s="108"/>
      <c r="C8" s="109"/>
      <c r="D8" s="109"/>
      <c r="E8" s="109"/>
      <c r="F8" s="109"/>
      <c r="G8" s="109"/>
      <c r="H8" s="109"/>
      <c r="I8" s="109"/>
      <c r="J8" s="109"/>
      <c r="K8" s="109"/>
      <c r="L8" s="109"/>
    </row>
    <row r="9" spans="2:13" x14ac:dyDescent="0.2">
      <c r="B9" s="111"/>
      <c r="C9" s="109"/>
      <c r="D9" s="109"/>
      <c r="E9" s="109"/>
      <c r="F9" s="109"/>
      <c r="G9" s="109"/>
      <c r="H9" s="109"/>
      <c r="I9" s="109"/>
      <c r="J9" s="109"/>
      <c r="K9" s="109"/>
      <c r="L9" s="109"/>
    </row>
    <row r="10" spans="2:13" x14ac:dyDescent="0.2">
      <c r="B10" s="111"/>
      <c r="C10" s="109"/>
      <c r="D10" s="109"/>
      <c r="E10" s="109"/>
      <c r="F10" s="109"/>
      <c r="G10" s="109"/>
      <c r="H10" s="109"/>
      <c r="I10" s="109"/>
      <c r="J10" s="109"/>
      <c r="K10" s="109"/>
      <c r="L10" s="109"/>
    </row>
    <row r="11" spans="2:13" x14ac:dyDescent="0.2">
      <c r="B11" s="111"/>
      <c r="C11" s="109"/>
      <c r="D11" s="109"/>
      <c r="E11" s="109"/>
      <c r="F11" s="109"/>
      <c r="G11" s="109"/>
      <c r="H11" s="109"/>
      <c r="I11" s="109"/>
      <c r="J11" s="109"/>
      <c r="K11" s="109"/>
      <c r="L11" s="109"/>
    </row>
    <row r="12" spans="2:13" x14ac:dyDescent="0.2">
      <c r="B12" s="111"/>
      <c r="C12" s="109"/>
      <c r="D12" s="109"/>
      <c r="E12" s="109"/>
      <c r="F12" s="109"/>
      <c r="G12" s="109"/>
      <c r="H12" s="109"/>
      <c r="I12" s="109"/>
      <c r="J12" s="109"/>
      <c r="K12" s="109"/>
      <c r="L12" s="109"/>
    </row>
    <row r="13" spans="2:13" x14ac:dyDescent="0.2">
      <c r="B13" s="111"/>
      <c r="C13" s="109"/>
      <c r="D13" s="109"/>
      <c r="E13" s="109"/>
      <c r="F13" s="109"/>
      <c r="G13" s="109"/>
      <c r="H13" s="109"/>
      <c r="I13" s="109"/>
      <c r="J13" s="109"/>
      <c r="K13" s="109"/>
      <c r="L13" s="109"/>
    </row>
    <row r="14" spans="2:13" x14ac:dyDescent="0.2">
      <c r="B14" s="111"/>
      <c r="C14" s="109"/>
      <c r="D14" s="109"/>
      <c r="E14" s="109"/>
      <c r="F14" s="109"/>
      <c r="G14" s="109"/>
      <c r="H14" s="109"/>
      <c r="I14" s="109"/>
      <c r="J14" s="109"/>
      <c r="K14" s="109"/>
      <c r="L14" s="109"/>
    </row>
    <row r="15" spans="2:13" x14ac:dyDescent="0.2">
      <c r="B15" s="111"/>
      <c r="C15" s="109"/>
      <c r="D15" s="109"/>
      <c r="E15" s="109"/>
      <c r="F15" s="109"/>
      <c r="G15" s="109"/>
      <c r="H15" s="109"/>
      <c r="I15" s="109"/>
      <c r="J15" s="109"/>
      <c r="K15" s="109"/>
      <c r="L15" s="109"/>
    </row>
    <row r="16" spans="2:13" x14ac:dyDescent="0.2">
      <c r="B16" s="111"/>
      <c r="C16" s="109"/>
      <c r="D16" s="109"/>
      <c r="E16" s="109"/>
      <c r="F16" s="109"/>
      <c r="G16" s="109"/>
      <c r="H16" s="109"/>
      <c r="I16" s="109"/>
      <c r="J16" s="109"/>
      <c r="K16" s="109"/>
      <c r="L16" s="109"/>
    </row>
    <row r="17" spans="2:12" x14ac:dyDescent="0.2">
      <c r="B17" s="111"/>
      <c r="C17" s="109"/>
      <c r="D17" s="109"/>
      <c r="E17" s="109"/>
      <c r="F17" s="109"/>
      <c r="G17" s="109"/>
      <c r="H17" s="109"/>
      <c r="I17" s="109"/>
      <c r="J17" s="109"/>
      <c r="K17" s="109"/>
      <c r="L17" s="109"/>
    </row>
    <row r="18" spans="2:12" x14ac:dyDescent="0.2">
      <c r="B18" s="111"/>
      <c r="C18" s="109"/>
      <c r="D18" s="109"/>
      <c r="E18" s="109"/>
      <c r="F18" s="109"/>
      <c r="G18" s="109"/>
      <c r="H18" s="109"/>
      <c r="I18" s="109"/>
      <c r="J18" s="109"/>
      <c r="K18" s="109"/>
      <c r="L18" s="109"/>
    </row>
    <row r="19" spans="2:12" x14ac:dyDescent="0.2">
      <c r="B19" s="111"/>
      <c r="C19" s="109"/>
      <c r="D19" s="109"/>
      <c r="E19" s="109"/>
      <c r="F19" s="109"/>
      <c r="G19" s="109"/>
      <c r="H19" s="109"/>
      <c r="I19" s="109"/>
      <c r="J19" s="109"/>
      <c r="K19" s="109"/>
      <c r="L19" s="109"/>
    </row>
    <row r="20" spans="2:12" x14ac:dyDescent="0.2">
      <c r="B20" s="111"/>
      <c r="C20" s="109"/>
      <c r="D20" s="109"/>
      <c r="E20" s="109"/>
      <c r="F20" s="109"/>
      <c r="G20" s="109"/>
      <c r="H20" s="109"/>
      <c r="I20" s="109"/>
      <c r="J20" s="109"/>
      <c r="K20" s="109"/>
      <c r="L20" s="109"/>
    </row>
    <row r="21" spans="2:12" x14ac:dyDescent="0.2">
      <c r="B21" s="111"/>
      <c r="C21" s="109"/>
      <c r="D21" s="109"/>
      <c r="E21" s="109"/>
      <c r="F21" s="109"/>
      <c r="G21" s="109"/>
      <c r="H21" s="109"/>
      <c r="I21" s="109"/>
      <c r="J21" s="109"/>
      <c r="K21" s="109"/>
      <c r="L21" s="109"/>
    </row>
    <row r="22" spans="2:12" x14ac:dyDescent="0.2">
      <c r="B22" s="111"/>
      <c r="C22" s="109"/>
      <c r="D22" s="109"/>
      <c r="E22" s="109"/>
      <c r="F22" s="109"/>
      <c r="G22" s="109"/>
      <c r="H22" s="109"/>
      <c r="I22" s="109"/>
      <c r="J22" s="109"/>
      <c r="K22" s="109"/>
      <c r="L22" s="109"/>
    </row>
    <row r="23" spans="2:12" x14ac:dyDescent="0.2">
      <c r="B23" s="111"/>
      <c r="C23" s="109"/>
      <c r="D23" s="109"/>
      <c r="E23" s="109"/>
      <c r="F23" s="109"/>
      <c r="G23" s="109"/>
      <c r="H23" s="109"/>
      <c r="I23" s="109"/>
      <c r="J23" s="109"/>
      <c r="K23" s="109"/>
      <c r="L23" s="109"/>
    </row>
    <row r="24" spans="2:12" x14ac:dyDescent="0.2">
      <c r="B24" s="111"/>
      <c r="C24" s="109"/>
      <c r="D24" s="109"/>
      <c r="E24" s="109"/>
      <c r="F24" s="109"/>
      <c r="G24" s="109"/>
      <c r="H24" s="109"/>
      <c r="I24" s="109"/>
      <c r="J24" s="109"/>
      <c r="K24" s="109"/>
      <c r="L24" s="109"/>
    </row>
    <row r="25" spans="2:12" x14ac:dyDescent="0.2">
      <c r="B25" s="111"/>
      <c r="C25" s="109"/>
      <c r="D25" s="109"/>
      <c r="E25" s="109"/>
      <c r="F25" s="109"/>
      <c r="G25" s="109"/>
      <c r="H25" s="109"/>
      <c r="I25" s="109"/>
      <c r="J25" s="109"/>
      <c r="K25" s="109"/>
      <c r="L25" s="109"/>
    </row>
    <row r="26" spans="2:12" x14ac:dyDescent="0.2">
      <c r="B26" s="111"/>
      <c r="C26" s="109"/>
      <c r="D26" s="109"/>
      <c r="E26" s="109"/>
      <c r="F26" s="109"/>
      <c r="G26" s="109"/>
      <c r="H26" s="109"/>
      <c r="I26" s="109"/>
      <c r="J26" s="109"/>
      <c r="K26" s="109"/>
      <c r="L26" s="109"/>
    </row>
    <row r="27" spans="2:12" x14ac:dyDescent="0.2">
      <c r="B27" s="111"/>
      <c r="C27" s="109"/>
      <c r="D27" s="109"/>
      <c r="E27" s="109"/>
      <c r="F27" s="109"/>
      <c r="G27" s="109"/>
      <c r="H27" s="109"/>
      <c r="I27" s="109"/>
      <c r="J27" s="109"/>
      <c r="K27" s="109"/>
      <c r="L27" s="109"/>
    </row>
    <row r="28" spans="2:12" x14ac:dyDescent="0.2">
      <c r="B28" s="111"/>
      <c r="C28" s="109"/>
      <c r="D28" s="109"/>
      <c r="E28" s="109"/>
      <c r="F28" s="109"/>
      <c r="G28" s="109"/>
      <c r="H28" s="109"/>
      <c r="I28" s="109"/>
      <c r="J28" s="109"/>
      <c r="K28" s="109"/>
      <c r="L28" s="109"/>
    </row>
    <row r="29" spans="2:12" x14ac:dyDescent="0.2">
      <c r="B29" s="111"/>
      <c r="C29" s="109"/>
      <c r="D29" s="109"/>
      <c r="E29" s="109"/>
      <c r="F29" s="109"/>
      <c r="G29" s="109"/>
      <c r="H29" s="109"/>
      <c r="I29" s="109"/>
      <c r="J29" s="109"/>
      <c r="K29" s="109"/>
      <c r="L29" s="109"/>
    </row>
    <row r="30" spans="2:12" x14ac:dyDescent="0.2">
      <c r="B30" s="111"/>
      <c r="C30" s="109"/>
      <c r="D30" s="109"/>
      <c r="E30" s="109"/>
      <c r="F30" s="109"/>
      <c r="G30" s="109"/>
      <c r="H30" s="109"/>
      <c r="I30" s="109"/>
      <c r="J30" s="109"/>
      <c r="K30" s="109"/>
      <c r="L30" s="109"/>
    </row>
    <row r="31" spans="2:12" x14ac:dyDescent="0.2">
      <c r="B31" s="111"/>
      <c r="C31" s="109"/>
      <c r="D31" s="109"/>
      <c r="E31" s="109"/>
      <c r="F31" s="109"/>
      <c r="G31" s="109"/>
      <c r="H31" s="109"/>
      <c r="I31" s="109"/>
      <c r="J31" s="109"/>
      <c r="K31" s="109"/>
      <c r="L31" s="109"/>
    </row>
    <row r="32" spans="2:12" x14ac:dyDescent="0.2">
      <c r="B32" s="111"/>
      <c r="C32" s="109"/>
      <c r="D32" s="109"/>
      <c r="E32" s="109"/>
      <c r="F32" s="109"/>
      <c r="G32" s="109"/>
      <c r="H32" s="109"/>
      <c r="I32" s="109"/>
      <c r="J32" s="109"/>
      <c r="K32" s="109"/>
      <c r="L32" s="109"/>
    </row>
    <row r="33" spans="2:12" x14ac:dyDescent="0.2">
      <c r="B33" s="111"/>
      <c r="C33" s="109"/>
      <c r="D33" s="109"/>
      <c r="E33" s="109"/>
      <c r="F33" s="109"/>
      <c r="G33" s="109"/>
      <c r="H33" s="109"/>
      <c r="I33" s="109"/>
      <c r="J33" s="109"/>
      <c r="K33" s="109"/>
      <c r="L33" s="109"/>
    </row>
    <row r="34" spans="2:12" x14ac:dyDescent="0.2">
      <c r="B34" s="111"/>
      <c r="C34" s="109"/>
      <c r="D34" s="109"/>
      <c r="E34" s="109"/>
      <c r="F34" s="109"/>
      <c r="G34" s="109"/>
      <c r="H34" s="109"/>
      <c r="I34" s="109"/>
      <c r="J34" s="109"/>
      <c r="K34" s="109"/>
      <c r="L34" s="109"/>
    </row>
    <row r="35" spans="2:12" x14ac:dyDescent="0.2">
      <c r="B35" s="111"/>
      <c r="C35" s="109"/>
      <c r="D35" s="109"/>
      <c r="E35" s="109"/>
      <c r="F35" s="109"/>
      <c r="G35" s="109"/>
      <c r="H35" s="109"/>
      <c r="I35" s="109"/>
      <c r="J35" s="109"/>
      <c r="K35" s="109"/>
      <c r="L35" s="109"/>
    </row>
    <row r="36" spans="2:12" x14ac:dyDescent="0.2">
      <c r="B36" s="111"/>
      <c r="C36" s="109"/>
      <c r="D36" s="109"/>
      <c r="E36" s="109"/>
      <c r="F36" s="109"/>
      <c r="G36" s="109"/>
      <c r="H36" s="109"/>
      <c r="I36" s="109"/>
      <c r="J36" s="109"/>
      <c r="K36" s="109"/>
      <c r="L36" s="109"/>
    </row>
  </sheetData>
  <sheetProtection sheet="1" objects="1" scenarios="1" formatCells="0" formatColumns="0" formatRows="0" insertRows="0" deleteRows="0"/>
  <protectedRanges>
    <protectedRange sqref="B7:L36" name="Range1"/>
  </protectedRanges>
  <pageMargins left="0.70866141732283472" right="0.70866141732283472" top="0.74803149606299213" bottom="0.74803149606299213" header="0.31496062992125984" footer="0.31496062992125984"/>
  <pageSetup paperSize="9" scale="99" fitToHeight="0" orientation="landscape" r:id="rId1"/>
  <headerFooter>
    <oddFooter>&amp;L&amp;8Further Education Capital Investment Fund&amp;R&amp;8Page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Cover sheet</vt:lpstr>
      <vt:lpstr>1. Guidance notes</vt:lpstr>
      <vt:lpstr>2. Application details</vt:lpstr>
      <vt:lpstr>3. Cost summary</vt:lpstr>
      <vt:lpstr>4. New Build Works estimate</vt:lpstr>
      <vt:lpstr>5. Refurb Works estimate</vt:lpstr>
      <vt:lpstr>6. Terms of reference</vt:lpstr>
      <vt:lpstr>'1. Guidance notes'!Print_Area</vt:lpstr>
      <vt:lpstr>'2. Application details'!Print_Area</vt:lpstr>
      <vt:lpstr>'3. Cost summary'!Print_Area</vt:lpstr>
      <vt:lpstr>'4. New Build Works estimate'!Print_Area</vt:lpstr>
      <vt:lpstr>'5. Refurb Works estimate'!Print_Area</vt:lpstr>
      <vt:lpstr>'6. Terms of reference'!Print_Area</vt:lpstr>
      <vt:lpstr>'Cover sheet'!Print_Area</vt:lpstr>
      <vt:lpstr>'1. Guidance notes'!Print_Titles</vt:lpstr>
      <vt:lpstr>'4. New Build Works estimate'!Print_Titles</vt:lpstr>
      <vt:lpstr>'5. Refurb Works estimate'!Print_Titles</vt:lpstr>
      <vt:lpstr>'6. Terms of reference'!Print_Titles</vt:lpstr>
    </vt:vector>
  </TitlesOfParts>
  <Company>LSC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Breakdown Analysis - June 2010</dc:title>
  <dc:creator>Skills Funding Agency</dc:creator>
  <cp:keywords>cost breakdown analysis - june 2010; enhanced renewal grant fund 2010; june 2010 capital fund; renewal grant fund;</cp:keywords>
  <dc:description>Cost Breakdown Anaylsis form to be completed by applicants to the Enhanced Renewal Grant Form</dc:description>
  <cp:lastModifiedBy>Alison Davies</cp:lastModifiedBy>
  <cp:lastPrinted>2015-05-06T10:16:21Z</cp:lastPrinted>
  <dcterms:created xsi:type="dcterms:W3CDTF">2005-07-20T10:51:02Z</dcterms:created>
  <dcterms:modified xsi:type="dcterms:W3CDTF">2018-12-07T11:07:47Z</dcterms:modified>
  <cp:category>Form</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C.identifier.systemID">
    <vt:lpwstr>14876</vt:lpwstr>
  </property>
  <property fmtid="{D5CDD505-2E9C-101B-9397-08002B2CF9AE}" pid="3" name="DC.title">
    <vt:lpwstr>Cost Breakdown Analysis - June 2010</vt:lpwstr>
  </property>
  <property fmtid="{D5CDD505-2E9C-101B-9397-08002B2CF9AE}" pid="4" name="DC.title.alternative">
    <vt:lpwstr>Cost Breakdown Analysis - June 2010</vt:lpwstr>
  </property>
  <property fmtid="{D5CDD505-2E9C-101B-9397-08002B2CF9AE}" pid="5" name="DC.creator">
    <vt:lpwstr>Skills Funding Agency</vt:lpwstr>
  </property>
  <property fmtid="{D5CDD505-2E9C-101B-9397-08002B2CF9AE}" pid="6" name="DC.description">
    <vt:lpwstr>Cost Breakdown Anaylsis form to be completed by applicants to the Enhanced Renewal Grant Form</vt:lpwstr>
  </property>
  <property fmtid="{D5CDD505-2E9C-101B-9397-08002B2CF9AE}" pid="7" name="DC.type">
    <vt:lpwstr>Form</vt:lpwstr>
  </property>
  <property fmtid="{D5CDD505-2E9C-101B-9397-08002B2CF9AE}" pid="8" name="DC.publisher">
    <vt:lpwstr>Skills Funding Agency</vt:lpwstr>
  </property>
  <property fmtid="{D5CDD505-2E9C-101B-9397-08002B2CF9AE}" pid="9" name="DC.date.issued">
    <vt:lpwstr>2010-07-13T16:21:38</vt:lpwstr>
  </property>
  <property fmtid="{D5CDD505-2E9C-101B-9397-08002B2CF9AE}" pid="10" name="DC.rights.copyright">
    <vt:lpwstr>Skills Funding Agency</vt:lpwstr>
  </property>
  <property fmtid="{D5CDD505-2E9C-101B-9397-08002B2CF9AE}" pid="11" name="DC.language">
    <vt:lpwstr>English</vt:lpwstr>
  </property>
  <property fmtid="{D5CDD505-2E9C-101B-9397-08002B2CF9AE}" pid="12" name="DC.coverage.spatial">
    <vt:lpwstr>Skills Funding Agency</vt:lpwstr>
  </property>
  <property fmtid="{D5CDD505-2E9C-101B-9397-08002B2CF9AE}" pid="13" name="DC.coverage.spatial.other">
    <vt:lpwstr/>
  </property>
  <property fmtid="{D5CDD505-2E9C-101B-9397-08002B2CF9AE}" pid="14" name="eGMS.subject.category">
    <vt:lpwstr/>
  </property>
  <property fmtid="{D5CDD505-2E9C-101B-9397-08002B2CF9AE}" pid="15" name="eGMS.subject.keyword">
    <vt:lpwstr>cost breakdown analysis - june 2010; enhanced renewal grant fund 2010; june 2010 capital fund; renewal grant fund;</vt:lpwstr>
  </property>
  <property fmtid="{D5CDD505-2E9C-101B-9397-08002B2CF9AE}" pid="16" name="eGMS.disposal.review">
    <vt:lpwstr>13 July 2012</vt:lpwstr>
  </property>
  <property fmtid="{D5CDD505-2E9C-101B-9397-08002B2CF9AE}" pid="17" name="ReadingRoom.Location">
    <vt:lpwstr>Skills Funding Agency</vt:lpwstr>
  </property>
</Properties>
</file>