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66925"/>
  <mc:AlternateContent xmlns:mc="http://schemas.openxmlformats.org/markup-compatibility/2006">
    <mc:Choice Requires="x15">
      <x15ac:absPath xmlns:x15ac="http://schemas.microsoft.com/office/spreadsheetml/2010/11/ac" url="https://greaterlondonauthority.sharepoint.com/sites/SkillsEmploymentUnit/Shared Documents/Bootcamps/Wave 5/W5 Application Docs/"/>
    </mc:Choice>
  </mc:AlternateContent>
  <xr:revisionPtr revIDLastSave="0" documentId="8_{08DA791E-FDC3-40C6-8329-03B0C4DB2A42}" xr6:coauthVersionLast="47" xr6:coauthVersionMax="47" xr10:uidLastSave="{00000000-0000-0000-0000-000000000000}"/>
  <workbookProtection workbookAlgorithmName="SHA-512" workbookHashValue="J68nl5GMaqO25DT7B0mCwS1w566A/pS2sMtqV68rUr+aW++AUYI/L2DhL1LYA2i+NFLms+i+p3hDvO1+eNw+6w==" workbookSaltValue="mDMYFooc6LUxvljLa32Whw==" workbookSpinCount="100000" lockStructure="1"/>
  <bookViews>
    <workbookView xWindow="-120" yWindow="-16320" windowWidth="29040" windowHeight="15990" firstSheet="3" activeTab="3" xr2:uid="{557DB0DF-B08E-4810-BBE5-CB9F13CCAE11}"/>
  </bookViews>
  <sheets>
    <sheet name="Guidance" sheetId="8" r:id="rId1"/>
    <sheet name="Data Validation" sheetId="9" state="hidden" r:id="rId2"/>
    <sheet name="Course outline" sheetId="1" r:id="rId3"/>
    <sheet name="Pricing schedule" sheetId="2" r:id="rId4"/>
    <sheet name="Employers" sheetId="5" r:id="rId5"/>
    <sheet name="Course content" sheetId="3" r:id="rId6"/>
    <sheet name="Cohort delivery" sheetId="4" r:id="rId7"/>
    <sheet name="Equalities targets" sheetId="7" r:id="rId8"/>
    <sheet name="Subcontracted delivery partners" sheetId="6" r:id="rId9"/>
  </sheets>
  <definedNames>
    <definedName name="_xlnm.Print_Area" localSheetId="7">'Equalities targets'!#REF!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C22" i="2" s="1"/>
  <c r="C6" i="2"/>
  <c r="C4" i="3" l="1"/>
  <c r="E21" i="1"/>
  <c r="D27" i="3"/>
  <c r="C8" i="7"/>
  <c r="C9" i="7"/>
  <c r="C4" i="4"/>
  <c r="C5" i="4"/>
  <c r="C5" i="3"/>
  <c r="C4" i="6"/>
  <c r="C5" i="6"/>
  <c r="C4" i="5"/>
  <c r="C5" i="5"/>
  <c r="C5" i="2"/>
  <c r="C4" i="2"/>
  <c r="C7" i="2"/>
  <c r="C18" i="2" s="1"/>
  <c r="C23" i="2" s="1"/>
  <c r="C19" i="2" l="1"/>
  <c r="C10" i="7"/>
  <c r="D19" i="7" s="1"/>
  <c r="C24" i="2" l="1"/>
  <c r="D14" i="7"/>
  <c r="D21" i="7"/>
  <c r="D23" i="7"/>
  <c r="D24" i="7"/>
  <c r="D15" i="7"/>
  <c r="D22" i="7"/>
  <c r="D16" i="7"/>
  <c r="D17" i="7"/>
  <c r="D18" i="7"/>
  <c r="D20" i="7"/>
  <c r="D13" i="7"/>
  <c r="F28" i="5" l="1"/>
  <c r="C27" i="1"/>
  <c r="E27" i="1" s="1"/>
  <c r="E26" i="1" l="1"/>
  <c r="G28" i="5"/>
  <c r="E36" i="1"/>
  <c r="E27" i="3"/>
  <c r="C8" i="2"/>
  <c r="C20" i="2" s="1"/>
</calcChain>
</file>

<file path=xl/sharedStrings.xml><?xml version="1.0" encoding="utf-8"?>
<sst xmlns="http://schemas.openxmlformats.org/spreadsheetml/2006/main" count="231" uniqueCount="187">
  <si>
    <t>Bootcamp Pricing Schedule and Delivery Information Template</t>
  </si>
  <si>
    <t>The full and accurate completion of all tabs in this workbook are mandatory</t>
  </si>
  <si>
    <t>Please complete and submit separate applications for EACH bootcamp, and EACH funding model of that bootcamp.</t>
  </si>
  <si>
    <t>IMPORTANT: Naming Conventions for Bootcamp Pricing Schedule and Delivery Information Template (excel)</t>
  </si>
  <si>
    <r>
      <t>When submitting your Bootcamp P</t>
    </r>
    <r>
      <rPr>
        <u/>
        <sz val="12"/>
        <color theme="1"/>
        <rFont val="Arial"/>
        <family val="2"/>
      </rPr>
      <t xml:space="preserve">ricing Schedule and Delivery Information </t>
    </r>
    <r>
      <rPr>
        <u/>
        <sz val="12"/>
        <color rgb="FF000000"/>
        <rFont val="Arial"/>
        <family val="2"/>
      </rPr>
      <t>Template, you must rename each excel workbook as follows:</t>
    </r>
    <r>
      <rPr>
        <sz val="12"/>
        <color rgb="FF000000"/>
        <rFont val="Arial"/>
        <family val="2"/>
      </rPr>
      <t> </t>
    </r>
  </si>
  <si>
    <t>Where you are submitting more than one bid in the same sector you must complete a Bootcamp Application (word) for each bid that you submit and include the correct suffix as follows:</t>
  </si>
  <si>
    <t>Sector 1 submissions suffixed ‘- 002’, ‘- 003’, etc</t>
  </si>
  <si>
    <t>You should repeat this process for all Sectors for which you are submitting bids.</t>
  </si>
  <si>
    <r>
      <t>Bootcamp Template – Sector number – Contribution Type – B</t>
    </r>
    <r>
      <rPr>
        <sz val="12"/>
        <color theme="1"/>
        <rFont val="Arial"/>
        <family val="2"/>
      </rPr>
      <t>ootcamp Title</t>
    </r>
    <r>
      <rPr>
        <sz val="12"/>
        <color rgb="FF000000"/>
        <rFont val="Arial"/>
        <family val="2"/>
      </rPr>
      <t xml:space="preserve"> – PT/FT - 001</t>
    </r>
  </si>
  <si>
    <t xml:space="preserve">The Contribution Type Naming Conventions should be as follows: </t>
  </si>
  <si>
    <t xml:space="preserve">FF: 0% contribution for any learners not being trained by their existing employer (i.e. the GLA will fund 100%) </t>
  </si>
  <si>
    <t>SME: 10% contribution from SME employers training their own employees (organisations of less than 250 employees)</t>
  </si>
  <si>
    <t xml:space="preserve">LE: 30% contribution from Large Employers training their own employees (organisations of 250 or more employees) </t>
  </si>
  <si>
    <t>For instance, a Potential Provider applying for a range of Full time and Part time Construction courses with different funding models, their separate Bootcamp Pricing Schedule and Delivery Information Templates would be named as follows:</t>
  </si>
  <si>
    <t>Bootcamp Template – Sector 3 – FF – Bricklaying – FT - 001</t>
  </si>
  <si>
    <t>Bootcamp Template – Sector 3 – FF – Carpentry – FT - 002</t>
  </si>
  <si>
    <t>Bootcamp Template – Sector 3 – LE – Bricklaying – FT - 003</t>
  </si>
  <si>
    <t>Bootcamp Template – Sector 3 – LE – Plumbing – PT - 004</t>
  </si>
  <si>
    <t>Bootcamp Template – Sector 3 – SME – Bricklaying – FT - 005</t>
  </si>
  <si>
    <t>Bootcamp Template – Sector 3 – SME – Bricklaying – PT - 006</t>
  </si>
  <si>
    <t>Yellow shaded cells require your input</t>
  </si>
  <si>
    <t xml:space="preserve">Grey-blue cells are auto-filled from other sheets or are formulas.  </t>
  </si>
  <si>
    <t xml:space="preserve">These excel templates have some error formulae built in, to help you fully complete your submission.  
</t>
  </si>
  <si>
    <t xml:space="preserve">Several cells are linked to other tabs.  </t>
  </si>
  <si>
    <t>Cells will change to pink to indicate where inputted numbers do not match, showing where a correction is required.</t>
  </si>
  <si>
    <t>Please ensure you have completed all tabs and have left no error cells showing pink before submitting</t>
  </si>
  <si>
    <t>Course Outline</t>
  </si>
  <si>
    <t xml:space="preserve">This tab provides an overview of your course.  </t>
  </si>
  <si>
    <t>Information entered on this sheet will be copied through to other worksheets in this Template</t>
  </si>
  <si>
    <t>Column D guides you through the input type for each row</t>
  </si>
  <si>
    <t>Pricing Schedule</t>
  </si>
  <si>
    <t>The values you enter on the Pricing Schedule tab of the Bootcamp Pricing Schedule and Delivery Information Template (excel) will be used to determine your bootcamp price evaluation.</t>
  </si>
  <si>
    <t>The Pricing Schedule constitutes 20% of a Potential Provider’s overall score.</t>
  </si>
  <si>
    <t>Once you have entered the funding model (FF/LE/SME) on the Course Outline tab, cells C21 and C22 will automatically calculate the values</t>
  </si>
  <si>
    <t>Rows 29 to 37 enable you to provide further breakdown to demonstrate what components contribute to the overall bootcamp cost.</t>
  </si>
  <si>
    <t>Values entered in rows 29 to 37 are not expected to equal the entire cost of the bootcamp and there are no formulas in this section</t>
  </si>
  <si>
    <t>Employers</t>
  </si>
  <si>
    <t>The GLA expects Potential Providers to engage employers from the outset in the design and/or delivery of their Skills Bootcamp provision and to gain commitment to interview candidates from the Skills Bootcamps for relevant vacancies, or to establish what the impact will be if they are training their own employees.</t>
  </si>
  <si>
    <t>Please use this tab to list your engaged employers, and enter how many vacancies they will offer to bootcamp learners</t>
  </si>
  <si>
    <t>If you have a Service Level Agreement (or similar) in place, or are in the process of putting one in place, please indicate this in column G using the drop down options</t>
  </si>
  <si>
    <t>Course Content</t>
  </si>
  <si>
    <t xml:space="preserve">Please outline the content of your bootcamp delivery, week by week.  </t>
  </si>
  <si>
    <t xml:space="preserve">Use the drop down options in Column E to indicate the mode of delivery.  </t>
  </si>
  <si>
    <t>If, for example, your bootcamp is 3 days per week, with 2 days in person and one day online, please choose 'Hybrid - mix of in-person and online" for that week.</t>
  </si>
  <si>
    <t>Cohort Delivery</t>
  </si>
  <si>
    <t xml:space="preserve">Please enter the proposed delivery dates for all the cohorts proposed for your bootcamps.  </t>
  </si>
  <si>
    <r>
      <t xml:space="preserve">All bootcamp delivery </t>
    </r>
    <r>
      <rPr>
        <b/>
        <sz val="12"/>
        <color theme="1"/>
        <rFont val="Arial"/>
        <family val="2"/>
      </rPr>
      <t xml:space="preserve">must </t>
    </r>
    <r>
      <rPr>
        <sz val="12"/>
        <color theme="1"/>
        <rFont val="Arial"/>
        <family val="2"/>
      </rPr>
      <t>be completed by 31 March 2025</t>
    </r>
  </si>
  <si>
    <t>Equalities Targets</t>
  </si>
  <si>
    <t xml:space="preserve">Please refer to Table 1 in Appendix B of the Skills Bootcamps Wave 5 (2024/25) Prospectus.  </t>
  </si>
  <si>
    <t>If you are applying for any sector referenced in that table, you must include any highlighted protected/priority group/s in your response.</t>
  </si>
  <si>
    <t>Subcontracted Delivery Partners</t>
  </si>
  <si>
    <t>Please indicate any subcontracting arrangements you intend to have in place.  We would advise that you ascertain whether your proposed subcontracted delivery partners are supporting other bids for Wave 5, as this may present a capacity issue if all those bids were funded.</t>
  </si>
  <si>
    <t>Successful providers are responsible for undertaking  necessary due diligence on their subcontractors and ensuring that subcontractors meet their delivery obligations.</t>
  </si>
  <si>
    <t>If you are not using Subcontractors, please type "N/A" in cell C8</t>
  </si>
  <si>
    <t>Data Validation</t>
  </si>
  <si>
    <t>Applicant</t>
  </si>
  <si>
    <t>Subcontractor</t>
  </si>
  <si>
    <t>Consortium Partner</t>
  </si>
  <si>
    <t>1a. Green Technical</t>
  </si>
  <si>
    <t>1b. Green Construction</t>
  </si>
  <si>
    <t>1c. Other Green jobs and skills</t>
  </si>
  <si>
    <t>2. Technical</t>
  </si>
  <si>
    <t>3. Construction</t>
  </si>
  <si>
    <t>4. Logistics</t>
  </si>
  <si>
    <t>5. Creative</t>
  </si>
  <si>
    <t>6. Early Years</t>
  </si>
  <si>
    <t>7. Digital</t>
  </si>
  <si>
    <t>8. Pathway to Accelerated Apprenticeships</t>
  </si>
  <si>
    <t>9. Hospitality</t>
  </si>
  <si>
    <t>10. Health (including Life Sciences) and Social Care</t>
  </si>
  <si>
    <t>11. Finance and Professional Services</t>
  </si>
  <si>
    <t>Level</t>
  </si>
  <si>
    <t>Funding Model</t>
  </si>
  <si>
    <t>FF - Fully Funded</t>
  </si>
  <si>
    <t>LE - 30% Large Employer contribution</t>
  </si>
  <si>
    <t>SME - 10% SME contribution</t>
  </si>
  <si>
    <t>Mode of Delivery</t>
  </si>
  <si>
    <t>In-person only</t>
  </si>
  <si>
    <t>Mostly in-person</t>
  </si>
  <si>
    <t>Hybrid - mix of in-person and online</t>
  </si>
  <si>
    <t>Mostly online</t>
  </si>
  <si>
    <t>Part time</t>
  </si>
  <si>
    <t>Full time</t>
  </si>
  <si>
    <t>Employer</t>
  </si>
  <si>
    <t>Large employer (over 250 employees)</t>
  </si>
  <si>
    <t>SME (10 to 249 employees)</t>
  </si>
  <si>
    <t>Micro business (less than 10 employees)</t>
  </si>
  <si>
    <t>SLA</t>
  </si>
  <si>
    <t>Yes</t>
  </si>
  <si>
    <t>Not yet, but we intend to put a SLA in place</t>
  </si>
  <si>
    <t xml:space="preserve">No </t>
  </si>
  <si>
    <t>Input mode</t>
  </si>
  <si>
    <t>Applicant name</t>
  </si>
  <si>
    <t>Free text</t>
  </si>
  <si>
    <t>UKPRN</t>
  </si>
  <si>
    <t>Training delivery provided by</t>
  </si>
  <si>
    <t>Drop down choice</t>
  </si>
  <si>
    <t>Name of training delivery organisation 
(if different from Applicant)</t>
  </si>
  <si>
    <t>Sector</t>
  </si>
  <si>
    <t>Bootcamp name</t>
  </si>
  <si>
    <t xml:space="preserve">Number of learners </t>
  </si>
  <si>
    <t>Numerical</t>
  </si>
  <si>
    <t>Skills level (NVQ level)</t>
  </si>
  <si>
    <t>Funding model</t>
  </si>
  <si>
    <t>Weeks</t>
  </si>
  <si>
    <t>Mode of delivery</t>
  </si>
  <si>
    <t>Part time or Full time delivery</t>
  </si>
  <si>
    <t>Number of in person GLH (tutor led delivery hours)</t>
  </si>
  <si>
    <t>Number of online GLH</t>
  </si>
  <si>
    <t>Total GLH (formula)</t>
  </si>
  <si>
    <t>Formula - do not type over</t>
  </si>
  <si>
    <t>Self-directed hours per learner</t>
  </si>
  <si>
    <t>Accreditation organisation (if applicable)</t>
  </si>
  <si>
    <t>Assessment Standard (if applicable)</t>
  </si>
  <si>
    <t>Number of cohorts proposed</t>
  </si>
  <si>
    <t>Maximum number of learner places per cohort</t>
  </si>
  <si>
    <t>Number of learner starts by 31 July 2024
(DfE KPI is 10%)</t>
  </si>
  <si>
    <t>Number of learner starts by 30 September 2024
DfE KPI is 30%</t>
  </si>
  <si>
    <t>Number of employer vacancies already confirmed</t>
  </si>
  <si>
    <t>Number of learners</t>
  </si>
  <si>
    <t>Total Guided Learnng Hours</t>
  </si>
  <si>
    <t>Direct and Indirect delivery cost breakdown (£)</t>
  </si>
  <si>
    <t>All costs quoted within this section must represent 100% of the total cost of the bootcamp</t>
  </si>
  <si>
    <r>
      <t xml:space="preserve">and </t>
    </r>
    <r>
      <rPr>
        <b/>
        <u/>
        <sz val="12"/>
        <color rgb="FFC00000"/>
        <rFont val="Arial"/>
        <family val="2"/>
      </rPr>
      <t>not</t>
    </r>
    <r>
      <rPr>
        <sz val="12"/>
        <color theme="1"/>
        <rFont val="Arial"/>
        <family val="2"/>
      </rPr>
      <t xml:space="preserve"> have any employer contributions deducted</t>
    </r>
  </si>
  <si>
    <r>
      <t xml:space="preserve">Total </t>
    </r>
    <r>
      <rPr>
        <b/>
        <u/>
        <sz val="12"/>
        <color theme="1"/>
        <rFont val="Arial"/>
        <family val="2"/>
      </rPr>
      <t>DIRECT</t>
    </r>
    <r>
      <rPr>
        <b/>
        <sz val="12"/>
        <color theme="1"/>
        <rFont val="Arial"/>
        <family val="2"/>
      </rPr>
      <t xml:space="preserve"> delivery cost per learner (£): i.e., fixed delivery cost, course materials, license fees, tutor salaries</t>
    </r>
  </si>
  <si>
    <r>
      <t xml:space="preserve">Total </t>
    </r>
    <r>
      <rPr>
        <b/>
        <u/>
        <sz val="12"/>
        <color theme="1"/>
        <rFont val="Arial"/>
        <family val="2"/>
      </rPr>
      <t>INDIRECT</t>
    </r>
    <r>
      <rPr>
        <b/>
        <sz val="12"/>
        <color theme="1"/>
        <rFont val="Arial"/>
        <family val="2"/>
      </rPr>
      <t xml:space="preserve"> delivery cost per learner (£): i.e., Management costs, (excl direct delivery cost), marketing, kndirect staffing costs (excl tutor costs)</t>
    </r>
  </si>
  <si>
    <r>
      <t xml:space="preserve">Total cost per Learner </t>
    </r>
    <r>
      <rPr>
        <i/>
        <sz val="12"/>
        <color rgb="FF0070C0"/>
        <rFont val="Arial"/>
        <family val="2"/>
      </rPr>
      <t>(formula)</t>
    </r>
  </si>
  <si>
    <r>
      <rPr>
        <b/>
        <i/>
        <sz val="12"/>
        <color rgb="FF000000"/>
        <rFont val="Arial"/>
        <family val="2"/>
      </rPr>
      <t xml:space="preserve">Employer contribution per Learner </t>
    </r>
    <r>
      <rPr>
        <i/>
        <sz val="12"/>
        <color rgb="FF0070C0"/>
        <rFont val="Arial"/>
        <family val="2"/>
      </rPr>
      <t>(formula)</t>
    </r>
  </si>
  <si>
    <r>
      <rPr>
        <b/>
        <i/>
        <sz val="12"/>
        <color rgb="FF000000"/>
        <rFont val="Arial"/>
        <family val="2"/>
      </rPr>
      <t xml:space="preserve">Total GLA contribution per Learner </t>
    </r>
    <r>
      <rPr>
        <i/>
        <sz val="12"/>
        <color rgb="FF0070C0"/>
        <rFont val="Arial"/>
        <family val="2"/>
      </rPr>
      <t>(formula)</t>
    </r>
  </si>
  <si>
    <r>
      <t xml:space="preserve">Cost per Guided Learning Hour </t>
    </r>
    <r>
      <rPr>
        <i/>
        <sz val="12"/>
        <color rgb="FF0070C0"/>
        <rFont val="Arial"/>
        <family val="2"/>
      </rPr>
      <t>(formula)</t>
    </r>
  </si>
  <si>
    <r>
      <t xml:space="preserve">Total Cost of bootcamp </t>
    </r>
    <r>
      <rPr>
        <i/>
        <sz val="12"/>
        <color rgb="FF0070C0"/>
        <rFont val="Arial"/>
        <family val="2"/>
      </rPr>
      <t>(formula)</t>
    </r>
  </si>
  <si>
    <r>
      <t xml:space="preserve">Employer contribution </t>
    </r>
    <r>
      <rPr>
        <i/>
        <sz val="12"/>
        <color rgb="FF0070C0"/>
        <rFont val="Arial"/>
        <family val="2"/>
      </rPr>
      <t>(formula)</t>
    </r>
  </si>
  <si>
    <r>
      <t>GLA Contribution</t>
    </r>
    <r>
      <rPr>
        <i/>
        <sz val="12"/>
        <color rgb="FFC00000"/>
        <rFont val="Arial"/>
        <family val="2"/>
      </rPr>
      <t xml:space="preserve"> </t>
    </r>
    <r>
      <rPr>
        <i/>
        <sz val="12"/>
        <color rgb="FF0070C0"/>
        <rFont val="Arial"/>
        <family val="2"/>
      </rPr>
      <t>(formula)</t>
    </r>
  </si>
  <si>
    <t xml:space="preserve">Specify in the table below relevant costs of your bootcamp.  </t>
  </si>
  <si>
    <t>If the cost description is not relevant to your bootcamp, please type £0 (zero)</t>
  </si>
  <si>
    <t>Costs per cohort</t>
  </si>
  <si>
    <t>£</t>
  </si>
  <si>
    <t>In-person venue costs per cohort</t>
  </si>
  <si>
    <t>In-person equipment costs per cohort</t>
  </si>
  <si>
    <t>Online hosting costs per cohort</t>
  </si>
  <si>
    <t>Tutor costs per cohort</t>
  </si>
  <si>
    <t>Costs per learner</t>
  </si>
  <si>
    <t>License/Application fees (to enable learning)</t>
  </si>
  <si>
    <t>Course materials costs</t>
  </si>
  <si>
    <t>Accreditation costs 
(e.g., during or following course completion)</t>
  </si>
  <si>
    <t>Employer number</t>
  </si>
  <si>
    <t>Employer Name</t>
  </si>
  <si>
    <t>Employer size</t>
  </si>
  <si>
    <t>Employer reference number (companies house)</t>
  </si>
  <si>
    <t>Number of confirmed vacancies</t>
  </si>
  <si>
    <t>Signed agreement in place (e.g., Service Level Agreement</t>
  </si>
  <si>
    <t xml:space="preserve">Please detail the high-level course content, identifying delivery subjects in each week of the planned Skills Bootcamp. </t>
  </si>
  <si>
    <t>Please provide a breakdown of the sessions for each week, specifying hours of teaching, group activities or one-to-one support</t>
  </si>
  <si>
    <t>Week number</t>
  </si>
  <si>
    <r>
      <t xml:space="preserve">Detail
</t>
    </r>
    <r>
      <rPr>
        <i/>
        <sz val="12"/>
        <color rgb="FF000000"/>
        <rFont val="Arial"/>
        <family val="2"/>
      </rPr>
      <t>(please provide breakdown of the activities that will take a place for the week and for each day. If the activity for the week is blend between tutoring, CV works, mock interviews and other wrap around service, please specify how many hours will be spent for each activity.)</t>
    </r>
  </si>
  <si>
    <r>
      <t xml:space="preserve">GLH
</t>
    </r>
    <r>
      <rPr>
        <i/>
        <sz val="12"/>
        <color theme="1"/>
        <rFont val="Arial"/>
        <family val="2"/>
      </rPr>
      <t>(numerical input)</t>
    </r>
  </si>
  <si>
    <r>
      <t xml:space="preserve">Mode of delivery
</t>
    </r>
    <r>
      <rPr>
        <i/>
        <sz val="12"/>
        <color theme="1"/>
        <rFont val="Arial"/>
        <family val="2"/>
      </rPr>
      <t>(drop down options)</t>
    </r>
  </si>
  <si>
    <t>Cohort number</t>
  </si>
  <si>
    <t>Planned start date</t>
  </si>
  <si>
    <t>Planned end date</t>
  </si>
  <si>
    <t>Number of learners per cohort</t>
  </si>
  <si>
    <t>Before completing this tab, please refer to Table 1 in Appendix B of the Skills Bootcamps Wave 5 (2024/25) Prospectus</t>
  </si>
  <si>
    <t xml:space="preserve">The table shows under-representation of certain protected groups in specific sectors, which will aid you to plan your equalities targets.   </t>
  </si>
  <si>
    <t>Number of learners on bootcamp</t>
  </si>
  <si>
    <t>Target number of learners</t>
  </si>
  <si>
    <r>
      <t xml:space="preserve">% </t>
    </r>
    <r>
      <rPr>
        <i/>
        <sz val="12"/>
        <color rgb="FF0070C0"/>
        <rFont val="Arial"/>
        <family val="2"/>
      </rPr>
      <t>(formula)</t>
    </r>
  </si>
  <si>
    <t>Black Asian Minority Ethnic (BAME) Londoners</t>
  </si>
  <si>
    <t>Unemployed or economically inactive Londoners</t>
  </si>
  <si>
    <t>Women</t>
  </si>
  <si>
    <t>Young people (19 to 24)</t>
  </si>
  <si>
    <t>Older people (50+)</t>
  </si>
  <si>
    <t>Deaf and disabled Londoners</t>
  </si>
  <si>
    <t>Learners with learning difficulties and/or disabilities (LLDD)</t>
  </si>
  <si>
    <r>
      <t xml:space="preserve">Low Income
</t>
    </r>
    <r>
      <rPr>
        <sz val="12"/>
        <color theme="1"/>
        <rFont val="Arial"/>
        <family val="2"/>
      </rPr>
      <t>(https://data.london.gov.uk/dataset/children-in-low-income-families)</t>
    </r>
  </si>
  <si>
    <t>https://data.london.gov.uk/dataset/children-in-low-income-families</t>
  </si>
  <si>
    <t>People with experience of the criminal justice system</t>
  </si>
  <si>
    <t>Parents and Carers</t>
  </si>
  <si>
    <t>Care Leavers</t>
  </si>
  <si>
    <t>Migrant Learners</t>
  </si>
  <si>
    <t>Subcontracted Training Delivery Partners</t>
  </si>
  <si>
    <t>Delivery partner number</t>
  </si>
  <si>
    <t>Name of Subcontracted Training Delivery Partner</t>
  </si>
  <si>
    <t>Delivery partner UKPRN</t>
  </si>
  <si>
    <t xml:space="preserve">Years of experience delivering employer-led sector training </t>
  </si>
  <si>
    <t>Value of Subcontracting (£)</t>
  </si>
  <si>
    <t>of which retention fee 
(£)</t>
  </si>
  <si>
    <t>Type full weblink address to delivery partner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</si>
</sst>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quot;£&quot;#,##0.00"/>
    <numFmt numFmtId="166" formatCode="dd/mm/yyyy;@"/>
  </numFmts>
  <fonts count="22">
    <font>
      <sz val="11"/>
      <color theme="1"/>
      <name val="Arial Narrow"/>
      <family val="2"/>
    </font>
    <font>
      <sz val="11"/>
      <color theme="1"/>
      <name val="Arial Narrow"/>
      <family val="2"/>
    </font>
    <font>
      <sz val="11"/>
      <color theme="1"/>
      <name val="Calibri"/>
      <family val="2"/>
      <scheme val="minor"/>
    </font>
    <font>
      <sz val="12"/>
      <color theme="1"/>
      <name val="Arial"/>
      <family val="2"/>
    </font>
    <font>
      <b/>
      <sz val="12"/>
      <color theme="1"/>
      <name val="Arial"/>
      <family val="2"/>
    </font>
    <font>
      <b/>
      <sz val="16"/>
      <color theme="1"/>
      <name val="Arial"/>
      <family val="2"/>
    </font>
    <font>
      <b/>
      <i/>
      <sz val="12"/>
      <color theme="1"/>
      <name val="Arial"/>
      <family val="2"/>
    </font>
    <font>
      <u/>
      <sz val="11"/>
      <color theme="10"/>
      <name val="Arial Narrow"/>
      <family val="2"/>
    </font>
    <font>
      <b/>
      <sz val="12"/>
      <color rgb="FF000000"/>
      <name val="Arial"/>
      <family val="2"/>
    </font>
    <font>
      <i/>
      <sz val="12"/>
      <color rgb="FF000000"/>
      <name val="Arial"/>
      <family val="2"/>
    </font>
    <font>
      <sz val="12"/>
      <color rgb="FFFF0000"/>
      <name val="Arial"/>
      <family val="2"/>
    </font>
    <font>
      <i/>
      <sz val="12"/>
      <color rgb="FFFF0000"/>
      <name val="Arial"/>
      <family val="2"/>
    </font>
    <font>
      <b/>
      <u/>
      <sz val="12"/>
      <color theme="1"/>
      <name val="Arial"/>
      <family val="2"/>
    </font>
    <font>
      <i/>
      <sz val="12"/>
      <color theme="1"/>
      <name val="Arial"/>
      <family val="2"/>
    </font>
    <font>
      <i/>
      <sz val="12"/>
      <color rgb="FFC00000"/>
      <name val="Arial"/>
      <family val="2"/>
    </font>
    <font>
      <i/>
      <sz val="12"/>
      <color rgb="FF0070C0"/>
      <name val="Arial"/>
      <family val="2"/>
    </font>
    <font>
      <u/>
      <sz val="12"/>
      <color theme="10"/>
      <name val="Arial"/>
      <family val="2"/>
    </font>
    <font>
      <b/>
      <u/>
      <sz val="12"/>
      <color rgb="FFC00000"/>
      <name val="Arial"/>
      <family val="2"/>
    </font>
    <font>
      <sz val="12"/>
      <color rgb="FF000000"/>
      <name val="Arial"/>
      <family val="2"/>
    </font>
    <font>
      <u/>
      <sz val="12"/>
      <color rgb="FF000000"/>
      <name val="Arial"/>
      <family val="2"/>
    </font>
    <font>
      <u/>
      <sz val="12"/>
      <color theme="1"/>
      <name val="Arial"/>
      <family val="2"/>
    </font>
    <font>
      <b/>
      <i/>
      <sz val="12"/>
      <color rgb="FF000000"/>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rgb="FFC7BEA5"/>
        <bgColor indexed="64"/>
      </patternFill>
    </fill>
    <fill>
      <patternFill patternType="solid">
        <fgColor theme="8" tint="0.79998168889431442"/>
        <bgColor indexed="64"/>
      </patternFill>
    </fill>
    <fill>
      <patternFill patternType="solid">
        <fgColor rgb="FFE8DDFF"/>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E8E4DA"/>
        <bgColor indexed="64"/>
      </patternFill>
    </fill>
    <fill>
      <patternFill patternType="solid">
        <fgColor rgb="FFDCD6C6"/>
        <bgColor indexed="64"/>
      </patternFill>
    </fill>
    <fill>
      <patternFill patternType="solid">
        <fgColor rgb="FFF0E9FF"/>
        <bgColor indexed="64"/>
      </patternFill>
    </fill>
    <fill>
      <patternFill patternType="solid">
        <fgColor theme="4" tint="0.59999389629810485"/>
        <bgColor indexed="64"/>
      </patternFill>
    </fill>
    <fill>
      <patternFill patternType="solid">
        <fgColor rgb="FFFEE6D4"/>
        <bgColor indexed="64"/>
      </patternFill>
    </fill>
    <fill>
      <patternFill patternType="solid">
        <fgColor rgb="FFFEF0E6"/>
        <bgColor indexed="64"/>
      </patternFill>
    </fill>
    <fill>
      <patternFill patternType="solid">
        <fgColor rgb="FFF0F7EB"/>
        <bgColor indexed="64"/>
      </patternFill>
    </fill>
    <fill>
      <patternFill patternType="solid">
        <fgColor rgb="FFD9E1FF"/>
        <bgColor indexed="64"/>
      </patternFill>
    </fill>
    <fill>
      <patternFill patternType="solid">
        <fgColor rgb="FFEDF1FF"/>
        <bgColor indexed="64"/>
      </patternFill>
    </fill>
    <fill>
      <patternFill patternType="solid">
        <fgColor rgb="FFBDE0EE"/>
        <bgColor indexed="64"/>
      </patternFill>
    </fill>
    <fill>
      <patternFill patternType="solid">
        <fgColor rgb="FFE7F4F9"/>
        <bgColor indexed="64"/>
      </patternFill>
    </fill>
    <fill>
      <patternFill patternType="solid">
        <fgColor rgb="FFFBD7EC"/>
        <bgColor indexed="64"/>
      </patternFill>
    </fill>
  </fills>
  <borders count="47">
    <border>
      <left/>
      <right/>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left>
      <right/>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1" tint="0.499984740745262"/>
      </left>
      <right style="thin">
        <color theme="0"/>
      </right>
      <top style="thin">
        <color theme="1" tint="0.499984740745262"/>
      </top>
      <bottom/>
      <diagonal/>
    </border>
    <border>
      <left style="thin">
        <color theme="0"/>
      </left>
      <right style="thin">
        <color theme="1" tint="0.499984740745262"/>
      </right>
      <top style="thin">
        <color theme="1" tint="0.499984740745262"/>
      </top>
      <bottom/>
      <diagonal/>
    </border>
    <border>
      <left style="thin">
        <color theme="1" tint="0.499984740745262"/>
      </left>
      <right style="thin">
        <color theme="0"/>
      </right>
      <top/>
      <bottom/>
      <diagonal/>
    </border>
    <border>
      <left style="thin">
        <color theme="0"/>
      </left>
      <right style="thin">
        <color theme="1" tint="0.499984740745262"/>
      </right>
      <top/>
      <bottom/>
      <diagonal/>
    </border>
    <border>
      <left style="thin">
        <color theme="1" tint="0.499984740745262"/>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0"/>
      </right>
      <top style="thin">
        <color theme="1" tint="0.499984740745262"/>
      </top>
      <bottom style="thin">
        <color theme="0"/>
      </bottom>
      <diagonal/>
    </border>
    <border>
      <left style="thin">
        <color theme="0"/>
      </left>
      <right style="thin">
        <color theme="1" tint="0.499984740745262"/>
      </right>
      <top style="thin">
        <color theme="1" tint="0.499984740745262"/>
      </top>
      <bottom style="thin">
        <color theme="0"/>
      </bottom>
      <diagonal/>
    </border>
    <border>
      <left style="thin">
        <color theme="1" tint="0.499984740745262"/>
      </left>
      <right style="thin">
        <color theme="0"/>
      </right>
      <top style="thin">
        <color theme="0"/>
      </top>
      <bottom style="thin">
        <color theme="0"/>
      </bottom>
      <diagonal/>
    </border>
    <border>
      <left style="thin">
        <color theme="0"/>
      </left>
      <right style="thin">
        <color theme="1" tint="0.499984740745262"/>
      </right>
      <top style="thin">
        <color theme="0"/>
      </top>
      <bottom style="thin">
        <color theme="0"/>
      </bottom>
      <diagonal/>
    </border>
    <border>
      <left style="thin">
        <color theme="1" tint="0.499984740745262"/>
      </left>
      <right style="thin">
        <color theme="0"/>
      </right>
      <top style="thin">
        <color theme="0"/>
      </top>
      <bottom style="thin">
        <color theme="1" tint="0.499984740745262"/>
      </bottom>
      <diagonal/>
    </border>
    <border>
      <left style="thin">
        <color theme="0"/>
      </left>
      <right style="thin">
        <color theme="1" tint="0.499984740745262"/>
      </right>
      <top style="thin">
        <color theme="0"/>
      </top>
      <bottom style="thin">
        <color theme="1" tint="0.499984740745262"/>
      </bottom>
      <diagonal/>
    </border>
    <border>
      <left/>
      <right style="thin">
        <color theme="0"/>
      </right>
      <top/>
      <bottom/>
      <diagonal/>
    </border>
  </borders>
  <cellStyleXfs count="5">
    <xf numFmtId="0" fontId="0" fillId="0" borderId="0"/>
    <xf numFmtId="0" fontId="2" fillId="0" borderId="0"/>
    <xf numFmtId="9" fontId="2"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cellStyleXfs>
  <cellXfs count="223">
    <xf numFmtId="0" fontId="0" fillId="0" borderId="0" xfId="0"/>
    <xf numFmtId="0" fontId="3" fillId="0" borderId="0" xfId="1" applyFont="1" applyAlignment="1">
      <alignment vertical="center"/>
    </xf>
    <xf numFmtId="0" fontId="3" fillId="0" borderId="0" xfId="0" applyFont="1" applyAlignment="1">
      <alignment vertical="center"/>
    </xf>
    <xf numFmtId="0" fontId="4" fillId="2" borderId="2" xfId="0" applyFont="1" applyFill="1" applyBorder="1" applyAlignment="1">
      <alignment vertical="center"/>
    </xf>
    <xf numFmtId="0" fontId="6" fillId="2" borderId="2" xfId="0" applyFont="1" applyFill="1" applyBorder="1" applyAlignment="1">
      <alignment vertical="center"/>
    </xf>
    <xf numFmtId="0" fontId="3" fillId="0" borderId="10" xfId="0" applyFont="1" applyBorder="1"/>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4" fillId="0" borderId="15" xfId="0" applyFont="1" applyBorder="1" applyAlignment="1">
      <alignment vertical="center"/>
    </xf>
    <xf numFmtId="0" fontId="3" fillId="0" borderId="14" xfId="0" applyFont="1" applyBorder="1"/>
    <xf numFmtId="0" fontId="3" fillId="6" borderId="10" xfId="0" applyFont="1" applyFill="1" applyBorder="1" applyAlignment="1">
      <alignment vertical="center"/>
    </xf>
    <xf numFmtId="0" fontId="4" fillId="6" borderId="10" xfId="0" applyFont="1" applyFill="1" applyBorder="1" applyAlignment="1">
      <alignment vertical="center"/>
    </xf>
    <xf numFmtId="0" fontId="3" fillId="6" borderId="10" xfId="0" applyFont="1" applyFill="1" applyBorder="1"/>
    <xf numFmtId="0" fontId="4" fillId="6" borderId="10" xfId="0" applyFont="1" applyFill="1" applyBorder="1"/>
    <xf numFmtId="0" fontId="5" fillId="7" borderId="11" xfId="0" applyFont="1" applyFill="1" applyBorder="1" applyAlignment="1">
      <alignment vertical="center"/>
    </xf>
    <xf numFmtId="0" fontId="4" fillId="7" borderId="16" xfId="0" applyFont="1" applyFill="1" applyBorder="1"/>
    <xf numFmtId="0" fontId="3" fillId="7" borderId="12" xfId="0" applyFont="1" applyFill="1" applyBorder="1"/>
    <xf numFmtId="0" fontId="3" fillId="6" borderId="11" xfId="0" applyFont="1" applyFill="1" applyBorder="1"/>
    <xf numFmtId="0" fontId="3" fillId="6" borderId="12" xfId="0" applyFont="1" applyFill="1" applyBorder="1"/>
    <xf numFmtId="0" fontId="3" fillId="6" borderId="13" xfId="0" applyFont="1" applyFill="1" applyBorder="1"/>
    <xf numFmtId="0" fontId="3" fillId="6" borderId="14" xfId="0" applyFont="1" applyFill="1" applyBorder="1"/>
    <xf numFmtId="0" fontId="4" fillId="2" borderId="2" xfId="0" applyFont="1" applyFill="1" applyBorder="1" applyAlignment="1">
      <alignment wrapText="1"/>
    </xf>
    <xf numFmtId="0" fontId="3" fillId="6" borderId="11" xfId="0" applyFont="1" applyFill="1" applyBorder="1" applyAlignment="1">
      <alignment vertical="center"/>
    </xf>
    <xf numFmtId="0" fontId="3" fillId="6" borderId="12" xfId="0" applyFont="1" applyFill="1" applyBorder="1" applyAlignment="1">
      <alignment vertical="center"/>
    </xf>
    <xf numFmtId="0" fontId="4" fillId="6" borderId="12" xfId="0" applyFont="1" applyFill="1" applyBorder="1" applyAlignment="1">
      <alignment vertical="center"/>
    </xf>
    <xf numFmtId="0" fontId="4" fillId="6" borderId="14" xfId="0" applyFont="1" applyFill="1" applyBorder="1"/>
    <xf numFmtId="0" fontId="4" fillId="6" borderId="2" xfId="0" applyFont="1" applyFill="1" applyBorder="1" applyAlignment="1">
      <alignment vertical="center"/>
    </xf>
    <xf numFmtId="0" fontId="3" fillId="6" borderId="20" xfId="0" applyFont="1" applyFill="1" applyBorder="1"/>
    <xf numFmtId="0" fontId="4" fillId="2" borderId="2" xfId="0" applyFont="1" applyFill="1" applyBorder="1" applyAlignment="1">
      <alignment vertical="center" wrapText="1"/>
    </xf>
    <xf numFmtId="0" fontId="4" fillId="2" borderId="2" xfId="0" applyFont="1" applyFill="1" applyBorder="1" applyAlignment="1">
      <alignment horizontal="center" wrapText="1"/>
    </xf>
    <xf numFmtId="0" fontId="3" fillId="6" borderId="15" xfId="0" applyFont="1" applyFill="1" applyBorder="1"/>
    <xf numFmtId="0" fontId="5" fillId="8" borderId="11" xfId="0" applyFont="1" applyFill="1" applyBorder="1" applyAlignment="1">
      <alignment vertical="center"/>
    </xf>
    <xf numFmtId="0" fontId="3" fillId="8" borderId="16" xfId="0" applyFont="1" applyFill="1" applyBorder="1"/>
    <xf numFmtId="0" fontId="3" fillId="8" borderId="12" xfId="0" applyFont="1" applyFill="1" applyBorder="1"/>
    <xf numFmtId="0" fontId="4" fillId="2" borderId="2" xfId="0" applyFont="1" applyFill="1" applyBorder="1" applyAlignment="1">
      <alignment horizontal="left" vertical="center" wrapText="1"/>
    </xf>
    <xf numFmtId="0" fontId="8" fillId="2" borderId="2" xfId="0" applyFont="1" applyFill="1" applyBorder="1" applyAlignment="1">
      <alignment vertical="top" wrapText="1"/>
    </xf>
    <xf numFmtId="0" fontId="4" fillId="2" borderId="1" xfId="0" applyFont="1" applyFill="1" applyBorder="1" applyAlignment="1">
      <alignment vertical="center"/>
    </xf>
    <xf numFmtId="0" fontId="3" fillId="6" borderId="0" xfId="0" applyFont="1" applyFill="1"/>
    <xf numFmtId="0" fontId="5" fillId="9" borderId="11" xfId="0" applyFont="1" applyFill="1" applyBorder="1" applyAlignment="1">
      <alignment vertical="center"/>
    </xf>
    <xf numFmtId="0" fontId="3" fillId="9" borderId="16" xfId="0" applyFont="1" applyFill="1" applyBorder="1"/>
    <xf numFmtId="0" fontId="3" fillId="9" borderId="12" xfId="0" applyFont="1" applyFill="1" applyBorder="1"/>
    <xf numFmtId="0" fontId="3" fillId="6" borderId="10" xfId="0" applyFont="1" applyFill="1" applyBorder="1" applyAlignment="1">
      <alignment horizontal="center" vertical="center"/>
    </xf>
    <xf numFmtId="0" fontId="3" fillId="6" borderId="13" xfId="0" applyFont="1" applyFill="1" applyBorder="1" applyAlignment="1">
      <alignment vertical="center"/>
    </xf>
    <xf numFmtId="0" fontId="3" fillId="6" borderId="14" xfId="0" applyFont="1" applyFill="1" applyBorder="1" applyAlignment="1">
      <alignment vertical="center"/>
    </xf>
    <xf numFmtId="0" fontId="3" fillId="6" borderId="15" xfId="0" applyFont="1" applyFill="1" applyBorder="1" applyAlignment="1">
      <alignment vertical="center"/>
    </xf>
    <xf numFmtId="0" fontId="4" fillId="6" borderId="2" xfId="0" applyFont="1" applyFill="1" applyBorder="1" applyAlignment="1">
      <alignment vertical="center" wrapText="1"/>
    </xf>
    <xf numFmtId="0" fontId="3" fillId="0" borderId="3" xfId="0" applyFont="1" applyBorder="1" applyAlignment="1">
      <alignment vertical="center"/>
    </xf>
    <xf numFmtId="0" fontId="4" fillId="0" borderId="2" xfId="1" applyFont="1" applyBorder="1" applyAlignment="1">
      <alignment horizontal="right" vertical="center" wrapText="1"/>
    </xf>
    <xf numFmtId="1" fontId="4" fillId="2" borderId="2" xfId="1" applyNumberFormat="1" applyFont="1" applyFill="1" applyBorder="1" applyAlignment="1">
      <alignment horizontal="center" vertical="center" wrapText="1"/>
    </xf>
    <xf numFmtId="0" fontId="3" fillId="0" borderId="0" xfId="1" applyFont="1"/>
    <xf numFmtId="0" fontId="4" fillId="2" borderId="2" xfId="1" applyFont="1" applyFill="1" applyBorder="1" applyAlignment="1">
      <alignment horizontal="left" vertical="center" wrapText="1"/>
    </xf>
    <xf numFmtId="0" fontId="3" fillId="10" borderId="0" xfId="1" applyFont="1" applyFill="1"/>
    <xf numFmtId="0" fontId="4" fillId="2" borderId="5" xfId="0" applyFont="1" applyFill="1" applyBorder="1" applyAlignment="1">
      <alignment vertical="center"/>
    </xf>
    <xf numFmtId="0" fontId="3" fillId="11" borderId="16" xfId="0" applyFont="1" applyFill="1" applyBorder="1"/>
    <xf numFmtId="0" fontId="3" fillId="11" borderId="12" xfId="0" applyFont="1" applyFill="1" applyBorder="1"/>
    <xf numFmtId="0" fontId="5" fillId="11" borderId="11" xfId="0" applyFont="1" applyFill="1" applyBorder="1" applyAlignment="1">
      <alignment vertical="center"/>
    </xf>
    <xf numFmtId="0" fontId="4" fillId="2" borderId="2" xfId="0" applyFont="1" applyFill="1" applyBorder="1" applyAlignment="1">
      <alignment horizontal="center" vertical="center"/>
    </xf>
    <xf numFmtId="0" fontId="11" fillId="0" borderId="12" xfId="0" applyFont="1" applyBorder="1" applyAlignment="1">
      <alignment vertical="center"/>
    </xf>
    <xf numFmtId="0" fontId="4" fillId="6" borderId="0" xfId="0" applyFont="1" applyFill="1" applyAlignment="1">
      <alignment vertical="center"/>
    </xf>
    <xf numFmtId="0" fontId="10" fillId="6" borderId="10" xfId="0" applyFont="1" applyFill="1" applyBorder="1" applyAlignment="1">
      <alignment vertical="center"/>
    </xf>
    <xf numFmtId="0" fontId="5" fillId="12" borderId="10" xfId="0" applyFont="1" applyFill="1" applyBorder="1" applyAlignment="1">
      <alignment vertical="center"/>
    </xf>
    <xf numFmtId="0" fontId="3" fillId="12" borderId="10" xfId="0" applyFont="1" applyFill="1" applyBorder="1" applyAlignment="1">
      <alignment vertical="center"/>
    </xf>
    <xf numFmtId="0" fontId="4" fillId="6" borderId="14" xfId="0" applyFont="1" applyFill="1" applyBorder="1" applyAlignment="1">
      <alignment vertical="center"/>
    </xf>
    <xf numFmtId="0" fontId="4" fillId="6" borderId="15" xfId="0" applyFont="1" applyFill="1" applyBorder="1" applyAlignment="1">
      <alignment vertical="center"/>
    </xf>
    <xf numFmtId="0" fontId="4" fillId="2" borderId="7" xfId="0" applyFont="1" applyFill="1" applyBorder="1" applyAlignment="1">
      <alignment vertical="center" wrapText="1"/>
    </xf>
    <xf numFmtId="0" fontId="6" fillId="2" borderId="2" xfId="0" applyFont="1" applyFill="1" applyBorder="1" applyAlignment="1">
      <alignment vertical="center" wrapText="1"/>
    </xf>
    <xf numFmtId="0" fontId="4" fillId="2" borderId="8" xfId="0" applyFont="1" applyFill="1" applyBorder="1" applyAlignment="1">
      <alignment vertical="center" wrapText="1"/>
    </xf>
    <xf numFmtId="0" fontId="4" fillId="6" borderId="5" xfId="0" applyFont="1" applyFill="1" applyBorder="1" applyAlignment="1">
      <alignment vertical="center"/>
    </xf>
    <xf numFmtId="0" fontId="3" fillId="6" borderId="3" xfId="0" applyFont="1" applyFill="1" applyBorder="1" applyAlignment="1">
      <alignment vertical="center"/>
    </xf>
    <xf numFmtId="0" fontId="4" fillId="6" borderId="8" xfId="0" applyFont="1" applyFill="1" applyBorder="1" applyAlignment="1">
      <alignment vertical="center"/>
    </xf>
    <xf numFmtId="0" fontId="4" fillId="2" borderId="6"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5" fillId="10" borderId="0" xfId="1" applyFont="1" applyFill="1" applyAlignment="1">
      <alignment vertical="center"/>
    </xf>
    <xf numFmtId="1" fontId="3" fillId="0" borderId="0" xfId="1" applyNumberFormat="1" applyFont="1"/>
    <xf numFmtId="0" fontId="11" fillId="6" borderId="21" xfId="0" applyFont="1" applyFill="1" applyBorder="1"/>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xf numFmtId="0" fontId="6" fillId="5" borderId="2" xfId="0" applyFont="1" applyFill="1" applyBorder="1"/>
    <xf numFmtId="0" fontId="13" fillId="5" borderId="8" xfId="0" applyFont="1" applyFill="1" applyBorder="1" applyAlignment="1">
      <alignment vertical="center"/>
    </xf>
    <xf numFmtId="0" fontId="13" fillId="5" borderId="2" xfId="0" applyFont="1" applyFill="1" applyBorder="1" applyAlignment="1">
      <alignment vertical="center"/>
    </xf>
    <xf numFmtId="0" fontId="4" fillId="2" borderId="2" xfId="0" applyFont="1" applyFill="1" applyBorder="1" applyAlignment="1">
      <alignment horizontal="right" vertical="center"/>
    </xf>
    <xf numFmtId="0" fontId="3" fillId="13" borderId="1" xfId="0" applyFont="1" applyFill="1" applyBorder="1" applyAlignment="1">
      <alignment horizontal="center" vertical="center"/>
    </xf>
    <xf numFmtId="165" fontId="3" fillId="13" borderId="2" xfId="3" applyNumberFormat="1" applyFont="1" applyFill="1" applyBorder="1" applyAlignment="1">
      <alignment horizontal="right" vertical="center"/>
    </xf>
    <xf numFmtId="0" fontId="3" fillId="13" borderId="2" xfId="0" applyFont="1" applyFill="1" applyBorder="1" applyAlignment="1">
      <alignment horizontal="center" vertical="center"/>
    </xf>
    <xf numFmtId="9" fontId="3" fillId="13" borderId="2" xfId="1" applyNumberFormat="1" applyFont="1" applyFill="1" applyBorder="1" applyAlignment="1">
      <alignment vertical="center"/>
    </xf>
    <xf numFmtId="0" fontId="15" fillId="13" borderId="2" xfId="0" applyFont="1" applyFill="1" applyBorder="1" applyAlignment="1">
      <alignment vertical="center"/>
    </xf>
    <xf numFmtId="0" fontId="5" fillId="13" borderId="11" xfId="0" applyFont="1" applyFill="1" applyBorder="1" applyAlignment="1">
      <alignment vertical="center"/>
    </xf>
    <xf numFmtId="0" fontId="3" fillId="13" borderId="16" xfId="0" applyFont="1" applyFill="1" applyBorder="1" applyAlignment="1">
      <alignment horizontal="center" vertical="center"/>
    </xf>
    <xf numFmtId="0" fontId="3" fillId="13" borderId="19" xfId="0" applyFont="1" applyFill="1" applyBorder="1"/>
    <xf numFmtId="0" fontId="5" fillId="6" borderId="17" xfId="0" applyFont="1" applyFill="1" applyBorder="1" applyAlignment="1">
      <alignment vertical="center"/>
    </xf>
    <xf numFmtId="0" fontId="3" fillId="6" borderId="18" xfId="0" applyFont="1" applyFill="1" applyBorder="1" applyAlignment="1">
      <alignment horizontal="center" vertical="center"/>
    </xf>
    <xf numFmtId="0" fontId="3" fillId="0" borderId="11" xfId="0" applyFont="1" applyBorder="1"/>
    <xf numFmtId="0" fontId="4" fillId="6" borderId="4" xfId="0" applyFont="1" applyFill="1" applyBorder="1" applyAlignment="1">
      <alignment vertical="top"/>
    </xf>
    <xf numFmtId="0" fontId="3" fillId="6" borderId="0" xfId="0" applyFont="1" applyFill="1" applyAlignment="1">
      <alignment horizontal="center" vertical="center"/>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4" fillId="6" borderId="6" xfId="0" applyFont="1" applyFill="1" applyBorder="1" applyAlignment="1">
      <alignment vertical="top"/>
    </xf>
    <xf numFmtId="0" fontId="3" fillId="6" borderId="26" xfId="0" applyFont="1" applyFill="1" applyBorder="1" applyAlignment="1">
      <alignment horizontal="center" vertical="center"/>
    </xf>
    <xf numFmtId="0" fontId="3" fillId="6" borderId="6" xfId="0" applyFont="1" applyFill="1" applyBorder="1" applyAlignment="1">
      <alignment vertical="top"/>
    </xf>
    <xf numFmtId="0" fontId="3" fillId="6" borderId="3" xfId="0" applyFont="1" applyFill="1" applyBorder="1" applyAlignment="1">
      <alignment vertical="top"/>
    </xf>
    <xf numFmtId="0" fontId="3" fillId="13" borderId="2" xfId="3" applyNumberFormat="1" applyFont="1" applyFill="1" applyBorder="1" applyAlignment="1">
      <alignment horizontal="right" vertical="center"/>
    </xf>
    <xf numFmtId="0" fontId="13" fillId="6" borderId="9" xfId="0" applyFont="1" applyFill="1" applyBorder="1" applyAlignment="1">
      <alignment vertical="center"/>
    </xf>
    <xf numFmtId="0" fontId="3" fillId="6" borderId="3" xfId="0" applyFont="1" applyFill="1" applyBorder="1"/>
    <xf numFmtId="0" fontId="3" fillId="2" borderId="2" xfId="0" applyFont="1" applyFill="1" applyBorder="1" applyAlignment="1">
      <alignment horizontal="left" vertical="center"/>
    </xf>
    <xf numFmtId="0" fontId="4" fillId="13" borderId="2" xfId="0" applyFont="1" applyFill="1" applyBorder="1" applyAlignment="1">
      <alignment horizontal="center" vertical="center"/>
    </xf>
    <xf numFmtId="0" fontId="3" fillId="3" borderId="2" xfId="3" applyNumberFormat="1" applyFont="1" applyFill="1" applyBorder="1" applyAlignment="1">
      <alignment horizontal="right" vertical="center"/>
    </xf>
    <xf numFmtId="0" fontId="4" fillId="2" borderId="2" xfId="0" applyFont="1" applyFill="1" applyBorder="1" applyAlignment="1">
      <alignment horizontal="left" vertical="center"/>
    </xf>
    <xf numFmtId="0" fontId="3" fillId="9" borderId="16" xfId="0" applyFont="1" applyFill="1" applyBorder="1" applyAlignment="1">
      <alignment horizont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6" borderId="14" xfId="0" applyFont="1" applyFill="1" applyBorder="1" applyAlignment="1">
      <alignment horizontal="center"/>
    </xf>
    <xf numFmtId="0" fontId="3" fillId="6" borderId="10" xfId="0" applyFont="1" applyFill="1" applyBorder="1" applyAlignment="1">
      <alignment horizontal="center"/>
    </xf>
    <xf numFmtId="0" fontId="16" fillId="0" borderId="0" xfId="4" applyFont="1" applyAlignment="1">
      <alignment vertical="center"/>
    </xf>
    <xf numFmtId="0" fontId="5" fillId="6" borderId="0" xfId="1" applyFont="1" applyFill="1" applyAlignment="1">
      <alignment vertical="center"/>
    </xf>
    <xf numFmtId="0" fontId="3" fillId="6" borderId="0" xfId="1" applyFont="1" applyFill="1"/>
    <xf numFmtId="0" fontId="3" fillId="6" borderId="22" xfId="1" applyFont="1" applyFill="1" applyBorder="1"/>
    <xf numFmtId="0" fontId="3" fillId="6" borderId="27" xfId="1" applyFont="1" applyFill="1" applyBorder="1"/>
    <xf numFmtId="0" fontId="3" fillId="0" borderId="24" xfId="1" applyFont="1" applyBorder="1"/>
    <xf numFmtId="0" fontId="3" fillId="0" borderId="26" xfId="1" applyFont="1" applyBorder="1"/>
    <xf numFmtId="9" fontId="3" fillId="0" borderId="22" xfId="1" applyNumberFormat="1" applyFont="1" applyBorder="1" applyAlignment="1">
      <alignment vertical="center"/>
    </xf>
    <xf numFmtId="0" fontId="4" fillId="2" borderId="7" xfId="0" applyFont="1" applyFill="1" applyBorder="1" applyAlignment="1">
      <alignment vertical="center"/>
    </xf>
    <xf numFmtId="0" fontId="13" fillId="5" borderId="7" xfId="0" applyFont="1" applyFill="1" applyBorder="1" applyAlignment="1">
      <alignment vertical="center"/>
    </xf>
    <xf numFmtId="0" fontId="13" fillId="6" borderId="27" xfId="0" applyFont="1" applyFill="1" applyBorder="1" applyAlignment="1">
      <alignment vertical="center"/>
    </xf>
    <xf numFmtId="0" fontId="18" fillId="0" borderId="10" xfId="0" applyFont="1" applyBorder="1" applyAlignment="1">
      <alignment horizontal="left" vertical="center"/>
    </xf>
    <xf numFmtId="0" fontId="3" fillId="0" borderId="10" xfId="0" applyFont="1" applyBorder="1" applyAlignment="1">
      <alignment horizontal="left" vertical="center"/>
    </xf>
    <xf numFmtId="0" fontId="4" fillId="0" borderId="10" xfId="0" applyFont="1" applyBorder="1"/>
    <xf numFmtId="0" fontId="5" fillId="0" borderId="10" xfId="0" applyFont="1" applyBorder="1"/>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22" borderId="29" xfId="0" applyFont="1" applyFill="1" applyBorder="1" applyAlignment="1">
      <alignment horizontal="left" vertical="center"/>
    </xf>
    <xf numFmtId="0" fontId="3" fillId="22" borderId="31" xfId="0" applyFont="1" applyFill="1" applyBorder="1" applyAlignment="1">
      <alignment horizontal="left" vertical="center"/>
    </xf>
    <xf numFmtId="0" fontId="3" fillId="22" borderId="33" xfId="0" applyFont="1" applyFill="1" applyBorder="1" applyAlignment="1">
      <alignment horizontal="left" vertical="center"/>
    </xf>
    <xf numFmtId="0" fontId="3" fillId="0" borderId="15" xfId="0" applyFont="1" applyBorder="1" applyAlignment="1">
      <alignment horizontal="left" vertical="center"/>
    </xf>
    <xf numFmtId="0" fontId="3" fillId="20" borderId="35" xfId="0" applyFont="1" applyFill="1" applyBorder="1" applyAlignment="1">
      <alignment vertical="center" wrapText="1"/>
    </xf>
    <xf numFmtId="0" fontId="3" fillId="20" borderId="37" xfId="0" applyFont="1" applyFill="1" applyBorder="1" applyAlignment="1">
      <alignment vertical="center"/>
    </xf>
    <xf numFmtId="0" fontId="3" fillId="20" borderId="37" xfId="0" applyFont="1" applyFill="1" applyBorder="1" applyAlignment="1">
      <alignment horizontal="left" vertical="center"/>
    </xf>
    <xf numFmtId="0" fontId="3" fillId="20" borderId="39" xfId="0" applyFont="1" applyFill="1" applyBorder="1" applyAlignment="1">
      <alignment horizontal="left" vertical="center"/>
    </xf>
    <xf numFmtId="0" fontId="4" fillId="21" borderId="28" xfId="0" applyFont="1" applyFill="1" applyBorder="1" applyAlignment="1">
      <alignment horizontal="left" vertical="center"/>
    </xf>
    <xf numFmtId="0" fontId="4" fillId="21" borderId="30" xfId="0" applyFont="1" applyFill="1" applyBorder="1" applyAlignment="1">
      <alignment horizontal="left" vertical="center"/>
    </xf>
    <xf numFmtId="0" fontId="4" fillId="21" borderId="32" xfId="0" applyFont="1" applyFill="1" applyBorder="1" applyAlignment="1">
      <alignment horizontal="left" vertical="center"/>
    </xf>
    <xf numFmtId="0" fontId="4" fillId="0" borderId="15" xfId="0" applyFont="1" applyBorder="1" applyAlignment="1">
      <alignment horizontal="left" vertical="center"/>
    </xf>
    <xf numFmtId="0" fontId="4" fillId="12" borderId="34" xfId="0" applyFont="1" applyFill="1" applyBorder="1" applyAlignment="1">
      <alignment horizontal="left" vertical="center"/>
    </xf>
    <xf numFmtId="0" fontId="4" fillId="12" borderId="36" xfId="0" applyFont="1" applyFill="1" applyBorder="1" applyAlignment="1">
      <alignment horizontal="left" vertical="center"/>
    </xf>
    <xf numFmtId="0" fontId="4" fillId="12" borderId="38" xfId="0" applyFont="1" applyFill="1" applyBorder="1" applyAlignment="1">
      <alignment horizontal="left" vertical="center"/>
    </xf>
    <xf numFmtId="0" fontId="4" fillId="18" borderId="34" xfId="0" applyFont="1" applyFill="1" applyBorder="1" applyAlignment="1">
      <alignment horizontal="left" vertical="center"/>
    </xf>
    <xf numFmtId="0" fontId="3" fillId="19" borderId="35" xfId="0" applyFont="1" applyFill="1" applyBorder="1" applyAlignment="1">
      <alignment vertical="center" wrapText="1"/>
    </xf>
    <xf numFmtId="0" fontId="4" fillId="18" borderId="36" xfId="0" applyFont="1" applyFill="1" applyBorder="1" applyAlignment="1">
      <alignment horizontal="left" vertical="center"/>
    </xf>
    <xf numFmtId="0" fontId="3" fillId="19" borderId="37" xfId="0" applyFont="1" applyFill="1" applyBorder="1" applyAlignment="1">
      <alignment vertical="center" wrapText="1"/>
    </xf>
    <xf numFmtId="0" fontId="4" fillId="18" borderId="38" xfId="0" applyFont="1" applyFill="1" applyBorder="1" applyAlignment="1">
      <alignment horizontal="left" vertical="center"/>
    </xf>
    <xf numFmtId="0" fontId="3" fillId="19" borderId="39" xfId="0" applyFont="1" applyFill="1" applyBorder="1" applyAlignment="1">
      <alignment horizontal="left" vertical="center" wrapText="1"/>
    </xf>
    <xf numFmtId="0" fontId="4" fillId="17" borderId="34" xfId="0" applyFont="1" applyFill="1" applyBorder="1" applyAlignment="1">
      <alignment horizontal="left" vertical="center"/>
    </xf>
    <xf numFmtId="0" fontId="3" fillId="3" borderId="35" xfId="0" applyFont="1" applyFill="1" applyBorder="1" applyAlignment="1">
      <alignment horizontal="left" vertical="center"/>
    </xf>
    <xf numFmtId="0" fontId="4" fillId="17" borderId="38" xfId="0" applyFont="1" applyFill="1" applyBorder="1" applyAlignment="1">
      <alignment horizontal="left" vertical="center"/>
    </xf>
    <xf numFmtId="0" fontId="3" fillId="3" borderId="39" xfId="0" applyFont="1" applyFill="1" applyBorder="1" applyAlignment="1">
      <alignment horizontal="left" vertical="center"/>
    </xf>
    <xf numFmtId="0" fontId="4" fillId="10" borderId="34" xfId="0" applyFont="1" applyFill="1" applyBorder="1" applyAlignment="1">
      <alignment horizontal="left" vertical="center"/>
    </xf>
    <xf numFmtId="0" fontId="3" fillId="16" borderId="35" xfId="0" applyFont="1" applyFill="1" applyBorder="1" applyAlignment="1">
      <alignment horizontal="left" vertical="center" wrapText="1"/>
    </xf>
    <xf numFmtId="0" fontId="4" fillId="10" borderId="38" xfId="0" applyFont="1" applyFill="1" applyBorder="1" applyAlignment="1">
      <alignment horizontal="left" vertical="center"/>
    </xf>
    <xf numFmtId="0" fontId="3" fillId="16" borderId="39" xfId="0" applyFont="1" applyFill="1" applyBorder="1" applyAlignment="1">
      <alignment horizontal="left" vertical="center"/>
    </xf>
    <xf numFmtId="0" fontId="4" fillId="15" borderId="34" xfId="0" applyFont="1" applyFill="1" applyBorder="1" applyAlignment="1">
      <alignment horizontal="left" vertical="center" wrapText="1"/>
    </xf>
    <xf numFmtId="0" fontId="18" fillId="14" borderId="35" xfId="0" applyFont="1" applyFill="1" applyBorder="1" applyAlignment="1">
      <alignment vertical="center" wrapText="1"/>
    </xf>
    <xf numFmtId="0" fontId="4" fillId="15" borderId="36" xfId="0" applyFont="1" applyFill="1" applyBorder="1" applyAlignment="1">
      <alignment horizontal="left" vertical="center"/>
    </xf>
    <xf numFmtId="0" fontId="18" fillId="14" borderId="37" xfId="0" applyFont="1" applyFill="1" applyBorder="1" applyAlignment="1">
      <alignment vertical="center" wrapText="1"/>
    </xf>
    <xf numFmtId="0" fontId="3" fillId="15" borderId="38" xfId="0" applyFont="1" applyFill="1" applyBorder="1" applyAlignment="1">
      <alignment horizontal="left" vertical="center"/>
    </xf>
    <xf numFmtId="0" fontId="3" fillId="14" borderId="39" xfId="0" applyFont="1" applyFill="1" applyBorder="1" applyAlignment="1">
      <alignment horizontal="left" vertical="center"/>
    </xf>
    <xf numFmtId="0" fontId="4"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4" fillId="0" borderId="43" xfId="0" applyFont="1" applyBorder="1" applyAlignment="1">
      <alignment horizontal="left" vertical="center"/>
    </xf>
    <xf numFmtId="0" fontId="19" fillId="0" borderId="43" xfId="0" applyFont="1" applyBorder="1" applyAlignment="1">
      <alignment horizontal="left" vertical="center" wrapText="1"/>
    </xf>
    <xf numFmtId="0" fontId="18" fillId="0" borderId="43" xfId="0" applyFont="1" applyBorder="1" applyAlignment="1">
      <alignment horizontal="left" vertical="center" wrapText="1"/>
    </xf>
    <xf numFmtId="0" fontId="18" fillId="0" borderId="43" xfId="0" applyFont="1" applyBorder="1" applyAlignment="1">
      <alignment horizontal="left" vertical="center"/>
    </xf>
    <xf numFmtId="0" fontId="8" fillId="0" borderId="43" xfId="0" applyFont="1" applyBorder="1" applyAlignment="1">
      <alignment horizontal="left" vertical="center"/>
    </xf>
    <xf numFmtId="0" fontId="19" fillId="0" borderId="43"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18" fillId="0" borderId="45" xfId="0" applyFont="1" applyBorder="1" applyAlignment="1">
      <alignment horizontal="left" vertical="center"/>
    </xf>
    <xf numFmtId="0" fontId="4" fillId="23" borderId="34" xfId="0" applyFont="1" applyFill="1" applyBorder="1" applyAlignment="1">
      <alignment horizontal="left" vertical="center"/>
    </xf>
    <xf numFmtId="0" fontId="4" fillId="23" borderId="36" xfId="0" applyFont="1" applyFill="1" applyBorder="1" applyAlignment="1">
      <alignment horizontal="left" vertical="center"/>
    </xf>
    <xf numFmtId="0" fontId="4" fillId="23" borderId="38" xfId="0" applyFont="1" applyFill="1" applyBorder="1" applyAlignment="1">
      <alignment horizontal="left" vertical="center"/>
    </xf>
    <xf numFmtId="0" fontId="3" fillId="24" borderId="35" xfId="0" applyFont="1" applyFill="1" applyBorder="1" applyAlignment="1">
      <alignment horizontal="left" vertical="center"/>
    </xf>
    <xf numFmtId="0" fontId="3" fillId="24" borderId="37" xfId="0" applyFont="1" applyFill="1" applyBorder="1" applyAlignment="1">
      <alignment horizontal="left" vertical="center"/>
    </xf>
    <xf numFmtId="0" fontId="3" fillId="24" borderId="39" xfId="0" applyFont="1" applyFill="1" applyBorder="1" applyAlignment="1">
      <alignment horizontal="left" vertical="center" wrapText="1"/>
    </xf>
    <xf numFmtId="0" fontId="3" fillId="20" borderId="37" xfId="0" applyFont="1" applyFill="1" applyBorder="1" applyAlignment="1">
      <alignment vertical="center" wrapText="1"/>
    </xf>
    <xf numFmtId="0" fontId="3" fillId="6" borderId="19"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21" xfId="0" applyFont="1" applyFill="1" applyBorder="1" applyAlignment="1">
      <alignment horizontal="center" vertical="center"/>
    </xf>
    <xf numFmtId="0" fontId="3" fillId="4" borderId="40" xfId="0" applyFont="1" applyFill="1" applyBorder="1"/>
    <xf numFmtId="0" fontId="4" fillId="6" borderId="29" xfId="0" applyFont="1" applyFill="1" applyBorder="1" applyAlignment="1">
      <alignment vertical="center"/>
    </xf>
    <xf numFmtId="0" fontId="3" fillId="13" borderId="42" xfId="0" applyFont="1" applyFill="1" applyBorder="1"/>
    <xf numFmtId="0" fontId="4" fillId="6" borderId="31" xfId="0" applyFont="1" applyFill="1" applyBorder="1" applyAlignment="1">
      <alignment vertical="center"/>
    </xf>
    <xf numFmtId="0" fontId="3" fillId="0" borderId="42" xfId="0" applyFont="1" applyBorder="1"/>
    <xf numFmtId="0" fontId="3" fillId="6" borderId="31" xfId="0" applyFont="1" applyFill="1" applyBorder="1"/>
    <xf numFmtId="0" fontId="3" fillId="6" borderId="31" xfId="0" applyFont="1" applyFill="1" applyBorder="1" applyAlignment="1">
      <alignment vertical="center"/>
    </xf>
    <xf numFmtId="0" fontId="3" fillId="25" borderId="42" xfId="0" applyFont="1" applyFill="1" applyBorder="1"/>
    <xf numFmtId="0" fontId="3" fillId="6" borderId="31" xfId="0" applyFont="1" applyFill="1" applyBorder="1" applyAlignment="1">
      <alignment vertical="top"/>
    </xf>
    <xf numFmtId="0" fontId="3" fillId="0" borderId="44" xfId="0" applyFont="1" applyBorder="1"/>
    <xf numFmtId="0" fontId="4" fillId="6" borderId="33" xfId="0" applyFont="1" applyFill="1" applyBorder="1" applyAlignment="1">
      <alignment vertical="top"/>
    </xf>
    <xf numFmtId="49" fontId="3" fillId="4" borderId="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165" fontId="3" fillId="4" borderId="7" xfId="3" applyNumberFormat="1" applyFont="1" applyFill="1" applyBorder="1" applyAlignment="1" applyProtection="1">
      <alignment horizontal="right" vertical="center"/>
      <protection locked="0"/>
    </xf>
    <xf numFmtId="165" fontId="3" fillId="4" borderId="8" xfId="3" applyNumberFormat="1" applyFont="1" applyFill="1" applyBorder="1" applyAlignment="1" applyProtection="1">
      <alignment horizontal="right" vertical="center"/>
      <protection locked="0"/>
    </xf>
    <xf numFmtId="165" fontId="3" fillId="4" borderId="2" xfId="3" applyNumberFormat="1" applyFont="1" applyFill="1" applyBorder="1" applyAlignment="1" applyProtection="1">
      <alignment horizontal="right" vertical="center"/>
      <protection locked="0"/>
    </xf>
    <xf numFmtId="49" fontId="3" fillId="4" borderId="2" xfId="0" applyNumberFormat="1"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3" fillId="4" borderId="7" xfId="0" applyFont="1" applyFill="1" applyBorder="1" applyAlignment="1" applyProtection="1">
      <alignment horizontal="center" vertical="center"/>
      <protection locked="0"/>
    </xf>
    <xf numFmtId="166" fontId="3" fillId="4" borderId="2" xfId="0" applyNumberFormat="1" applyFont="1" applyFill="1" applyBorder="1" applyAlignment="1" applyProtection="1">
      <alignment vertical="center"/>
      <protection locked="0"/>
    </xf>
    <xf numFmtId="0" fontId="3" fillId="13" borderId="23" xfId="0" applyFont="1" applyFill="1" applyBorder="1" applyAlignment="1">
      <alignment horizontal="center" vertical="center"/>
    </xf>
    <xf numFmtId="1" fontId="3" fillId="4" borderId="2" xfId="1" applyNumberFormat="1" applyFont="1" applyFill="1" applyBorder="1" applyAlignment="1" applyProtection="1">
      <alignment vertical="center"/>
      <protection locked="0"/>
    </xf>
    <xf numFmtId="1" fontId="3" fillId="4" borderId="2" xfId="2" applyNumberFormat="1" applyFont="1" applyFill="1" applyBorder="1" applyAlignment="1" applyProtection="1">
      <alignment vertical="center"/>
      <protection locked="0"/>
    </xf>
    <xf numFmtId="0" fontId="3" fillId="4" borderId="2" xfId="1" applyFont="1" applyFill="1" applyBorder="1" applyProtection="1">
      <protection locked="0"/>
    </xf>
    <xf numFmtId="0" fontId="3" fillId="6" borderId="0" xfId="3" applyNumberFormat="1" applyFont="1" applyFill="1" applyBorder="1" applyAlignment="1">
      <alignment horizontal="right" vertical="center"/>
    </xf>
  </cellXfs>
  <cellStyles count="5">
    <cellStyle name="Comma" xfId="3" builtinId="3"/>
    <cellStyle name="Hyperlink" xfId="4" builtinId="8"/>
    <cellStyle name="Normal" xfId="0" builtinId="0"/>
    <cellStyle name="Normal 2" xfId="1" xr:uid="{7497D44C-9CF6-4368-8FD2-92CC22EE9584}"/>
    <cellStyle name="Percent 2" xfId="2" xr:uid="{4C409576-6A5B-4090-A37C-D6ED19C28E4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D7EC"/>
      <color rgb="FFFEE6D4"/>
      <color rgb="FFE7F4F9"/>
      <color rgb="FFBDE0EE"/>
      <color rgb="FFEDF1FF"/>
      <color rgb="FFD9E1FF"/>
      <color rgb="FFF0F7EB"/>
      <color rgb="FFFEF0E6"/>
      <color rgb="FFF0E9FF"/>
      <color rgb="FFE8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ata.london.gov.uk/dataset/children-in-low-income-famili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53E2A-AE32-4D7A-A645-8B2D179CFE8A}">
  <dimension ref="A2:E138"/>
  <sheetViews>
    <sheetView workbookViewId="0">
      <selection activeCell="B48" sqref="B48"/>
    </sheetView>
  </sheetViews>
  <sheetFormatPr defaultColWidth="9.28515625" defaultRowHeight="15"/>
  <cols>
    <col min="1" max="1" width="22.85546875" style="5" customWidth="1"/>
    <col min="2" max="2" width="142.28515625" style="5" customWidth="1"/>
    <col min="3" max="16384" width="9.28515625" style="5"/>
  </cols>
  <sheetData>
    <row r="2" spans="1:3" ht="20.65">
      <c r="A2" s="135" t="s">
        <v>0</v>
      </c>
      <c r="B2" s="135"/>
    </row>
    <row r="4" spans="1:3">
      <c r="A4" s="134" t="s">
        <v>1</v>
      </c>
    </row>
    <row r="6" spans="1:3" s="133" customFormat="1" ht="18" customHeight="1">
      <c r="A6" s="132" t="s">
        <v>2</v>
      </c>
    </row>
    <row r="7" spans="1:3" s="133" customFormat="1" ht="18" customHeight="1">
      <c r="A7" s="137"/>
      <c r="B7" s="137"/>
    </row>
    <row r="8" spans="1:3" s="133" customFormat="1" ht="18" customHeight="1">
      <c r="A8" s="174" t="s">
        <v>3</v>
      </c>
      <c r="B8" s="175"/>
      <c r="C8" s="136"/>
    </row>
    <row r="9" spans="1:3" s="133" customFormat="1" ht="18" customHeight="1">
      <c r="A9" s="176"/>
      <c r="B9" s="177"/>
      <c r="C9" s="136"/>
    </row>
    <row r="10" spans="1:3" s="133" customFormat="1" ht="29.25" customHeight="1">
      <c r="A10" s="176"/>
      <c r="B10" s="178" t="s">
        <v>4</v>
      </c>
      <c r="C10" s="136"/>
    </row>
    <row r="11" spans="1:3" s="133" customFormat="1" ht="36.75" customHeight="1">
      <c r="A11" s="176"/>
      <c r="B11" s="179" t="s">
        <v>5</v>
      </c>
      <c r="C11" s="136"/>
    </row>
    <row r="12" spans="1:3" s="133" customFormat="1" ht="18" customHeight="1">
      <c r="A12" s="176"/>
      <c r="B12" s="180" t="s">
        <v>6</v>
      </c>
      <c r="C12" s="136"/>
    </row>
    <row r="13" spans="1:3" s="133" customFormat="1" ht="18" customHeight="1">
      <c r="A13" s="176"/>
      <c r="B13" s="180" t="s">
        <v>7</v>
      </c>
      <c r="C13" s="136"/>
    </row>
    <row r="14" spans="1:3" s="133" customFormat="1" ht="18" customHeight="1">
      <c r="A14" s="176"/>
      <c r="B14" s="180"/>
      <c r="C14" s="136"/>
    </row>
    <row r="15" spans="1:3" s="133" customFormat="1" ht="18" customHeight="1">
      <c r="A15" s="176"/>
      <c r="B15" s="180" t="s">
        <v>8</v>
      </c>
      <c r="C15" s="136"/>
    </row>
    <row r="16" spans="1:3" s="133" customFormat="1" ht="18" customHeight="1">
      <c r="A16" s="176"/>
      <c r="B16" s="181"/>
      <c r="C16" s="136"/>
    </row>
    <row r="17" spans="1:5" s="133" customFormat="1" ht="18" customHeight="1">
      <c r="A17" s="176"/>
      <c r="B17" s="182" t="s">
        <v>9</v>
      </c>
      <c r="C17" s="136"/>
    </row>
    <row r="18" spans="1:5" s="133" customFormat="1" ht="18" customHeight="1">
      <c r="A18" s="176"/>
      <c r="B18" s="180"/>
      <c r="C18" s="136"/>
    </row>
    <row r="19" spans="1:5" s="133" customFormat="1" ht="18" customHeight="1">
      <c r="A19" s="176"/>
      <c r="B19" s="180" t="s">
        <v>10</v>
      </c>
      <c r="C19" s="136"/>
    </row>
    <row r="20" spans="1:5" s="133" customFormat="1" ht="18" customHeight="1">
      <c r="A20" s="176"/>
      <c r="B20" s="180" t="s">
        <v>11</v>
      </c>
      <c r="C20" s="136"/>
    </row>
    <row r="21" spans="1:5" s="133" customFormat="1" ht="18" customHeight="1">
      <c r="A21" s="176"/>
      <c r="B21" s="180" t="s">
        <v>12</v>
      </c>
      <c r="C21" s="136"/>
    </row>
    <row r="22" spans="1:5" s="133" customFormat="1" ht="18" customHeight="1">
      <c r="A22" s="176"/>
      <c r="B22" s="183"/>
      <c r="C22" s="136"/>
    </row>
    <row r="23" spans="1:5" s="133" customFormat="1" ht="44.25" customHeight="1">
      <c r="A23" s="176"/>
      <c r="B23" s="179" t="s">
        <v>13</v>
      </c>
      <c r="C23" s="136"/>
    </row>
    <row r="24" spans="1:5" s="133" customFormat="1" ht="18" customHeight="1">
      <c r="A24" s="176"/>
      <c r="B24" s="180" t="s">
        <v>14</v>
      </c>
      <c r="C24" s="136"/>
    </row>
    <row r="25" spans="1:5" s="133" customFormat="1" ht="18" customHeight="1">
      <c r="A25" s="176"/>
      <c r="B25" s="180" t="s">
        <v>15</v>
      </c>
      <c r="C25" s="136"/>
    </row>
    <row r="26" spans="1:5" s="133" customFormat="1" ht="18" customHeight="1">
      <c r="A26" s="176"/>
      <c r="B26" s="180" t="s">
        <v>16</v>
      </c>
      <c r="C26" s="136"/>
    </row>
    <row r="27" spans="1:5" s="133" customFormat="1" ht="18" customHeight="1">
      <c r="A27" s="176"/>
      <c r="B27" s="180" t="s">
        <v>17</v>
      </c>
      <c r="C27" s="136"/>
    </row>
    <row r="28" spans="1:5" s="133" customFormat="1" ht="18" customHeight="1">
      <c r="A28" s="176"/>
      <c r="B28" s="180" t="s">
        <v>18</v>
      </c>
      <c r="C28" s="136"/>
    </row>
    <row r="29" spans="1:5" s="133" customFormat="1" ht="18" customHeight="1">
      <c r="A29" s="184"/>
      <c r="B29" s="185" t="s">
        <v>19</v>
      </c>
      <c r="C29" s="136"/>
    </row>
    <row r="30" spans="1:5" ht="12.4" customHeight="1">
      <c r="A30" s="9"/>
      <c r="B30" s="97"/>
      <c r="C30" s="98"/>
      <c r="D30" s="41"/>
      <c r="E30" s="84"/>
    </row>
    <row r="31" spans="1:5" ht="20.65" customHeight="1">
      <c r="A31" s="196"/>
      <c r="B31" s="197" t="s">
        <v>20</v>
      </c>
      <c r="C31" s="193"/>
      <c r="D31" s="41"/>
      <c r="E31" s="84"/>
    </row>
    <row r="32" spans="1:5" ht="20.65" customHeight="1">
      <c r="A32" s="198"/>
      <c r="B32" s="199" t="s">
        <v>21</v>
      </c>
      <c r="C32" s="194"/>
      <c r="D32" s="41"/>
      <c r="E32" s="84"/>
    </row>
    <row r="33" spans="1:5" ht="17.649999999999999" customHeight="1">
      <c r="A33" s="200"/>
      <c r="B33" s="201" t="s">
        <v>22</v>
      </c>
      <c r="C33" s="194"/>
      <c r="D33" s="41"/>
      <c r="E33" s="84"/>
    </row>
    <row r="34" spans="1:5" ht="19.899999999999999" customHeight="1">
      <c r="A34" s="200"/>
      <c r="B34" s="202" t="s">
        <v>23</v>
      </c>
      <c r="C34" s="194"/>
      <c r="D34" s="41"/>
      <c r="E34" s="84"/>
    </row>
    <row r="35" spans="1:5" ht="19.899999999999999" customHeight="1">
      <c r="A35" s="203"/>
      <c r="B35" s="204" t="s">
        <v>24</v>
      </c>
      <c r="C35" s="194"/>
      <c r="D35" s="41"/>
      <c r="E35" s="84"/>
    </row>
    <row r="36" spans="1:5" ht="19.149999999999999" customHeight="1">
      <c r="A36" s="205"/>
      <c r="B36" s="206" t="s">
        <v>25</v>
      </c>
      <c r="C36" s="195"/>
      <c r="D36" s="41"/>
      <c r="E36" s="84"/>
    </row>
    <row r="37" spans="1:5" ht="4.9000000000000004" customHeight="1">
      <c r="A37" s="13"/>
      <c r="B37" s="100"/>
      <c r="C37" s="101"/>
      <c r="D37" s="41"/>
      <c r="E37" s="84"/>
    </row>
    <row r="38" spans="1:5" s="133" customFormat="1" ht="18" customHeight="1">
      <c r="A38" s="142"/>
      <c r="B38" s="142"/>
    </row>
    <row r="39" spans="1:5" s="133" customFormat="1" ht="18" customHeight="1">
      <c r="A39" s="147" t="s">
        <v>26</v>
      </c>
      <c r="B39" s="139" t="s">
        <v>27</v>
      </c>
      <c r="C39" s="136"/>
    </row>
    <row r="40" spans="1:5" s="133" customFormat="1" ht="18" customHeight="1">
      <c r="A40" s="148"/>
      <c r="B40" s="140" t="s">
        <v>28</v>
      </c>
      <c r="C40" s="136"/>
    </row>
    <row r="41" spans="1:5" s="133" customFormat="1" ht="18" customHeight="1">
      <c r="A41" s="149"/>
      <c r="B41" s="141" t="s">
        <v>29</v>
      </c>
      <c r="C41" s="136"/>
    </row>
    <row r="42" spans="1:5" s="133" customFormat="1" ht="18" customHeight="1">
      <c r="A42" s="150"/>
      <c r="B42" s="142"/>
    </row>
    <row r="43" spans="1:5" s="133" customFormat="1" ht="31.5" customHeight="1">
      <c r="A43" s="151" t="s">
        <v>30</v>
      </c>
      <c r="B43" s="143" t="s">
        <v>31</v>
      </c>
      <c r="C43" s="136"/>
    </row>
    <row r="44" spans="1:5" s="133" customFormat="1" ht="18" customHeight="1">
      <c r="A44" s="152"/>
      <c r="B44" s="144" t="s">
        <v>32</v>
      </c>
      <c r="C44" s="136"/>
    </row>
    <row r="45" spans="1:5" s="133" customFormat="1" ht="34.5" customHeight="1">
      <c r="A45" s="152"/>
      <c r="B45" s="192" t="s">
        <v>33</v>
      </c>
      <c r="C45" s="136"/>
    </row>
    <row r="46" spans="1:5" s="133" customFormat="1" ht="18" customHeight="1">
      <c r="A46" s="152"/>
      <c r="B46" s="145" t="s">
        <v>34</v>
      </c>
      <c r="C46" s="136"/>
    </row>
    <row r="47" spans="1:5" s="133" customFormat="1" ht="18" customHeight="1">
      <c r="A47" s="153"/>
      <c r="B47" s="146" t="s">
        <v>35</v>
      </c>
      <c r="C47" s="136"/>
    </row>
    <row r="48" spans="1:5" s="133" customFormat="1" ht="18" customHeight="1">
      <c r="A48" s="150"/>
      <c r="B48" s="142"/>
    </row>
    <row r="49" spans="1:3" s="133" customFormat="1" ht="54" customHeight="1">
      <c r="A49" s="154" t="s">
        <v>36</v>
      </c>
      <c r="B49" s="155" t="s">
        <v>37</v>
      </c>
      <c r="C49" s="136"/>
    </row>
    <row r="50" spans="1:3" s="133" customFormat="1" ht="18" customHeight="1">
      <c r="A50" s="156"/>
      <c r="B50" s="157" t="s">
        <v>38</v>
      </c>
      <c r="C50" s="136"/>
    </row>
    <row r="51" spans="1:3" s="133" customFormat="1" ht="31.5" customHeight="1">
      <c r="A51" s="158"/>
      <c r="B51" s="159" t="s">
        <v>39</v>
      </c>
      <c r="C51" s="136"/>
    </row>
    <row r="52" spans="1:3" s="133" customFormat="1" ht="18" customHeight="1">
      <c r="A52" s="150"/>
      <c r="B52" s="142"/>
    </row>
    <row r="53" spans="1:3" s="133" customFormat="1" ht="18" customHeight="1">
      <c r="A53" s="186" t="s">
        <v>40</v>
      </c>
      <c r="B53" s="189" t="s">
        <v>41</v>
      </c>
      <c r="C53" s="136"/>
    </row>
    <row r="54" spans="1:3" s="133" customFormat="1" ht="18" customHeight="1">
      <c r="A54" s="187"/>
      <c r="B54" s="190" t="s">
        <v>42</v>
      </c>
      <c r="C54" s="136"/>
    </row>
    <row r="55" spans="1:3" s="133" customFormat="1" ht="33.75" customHeight="1">
      <c r="A55" s="188"/>
      <c r="B55" s="191" t="s">
        <v>43</v>
      </c>
      <c r="C55" s="136"/>
    </row>
    <row r="56" spans="1:3" s="133" customFormat="1" ht="18" customHeight="1">
      <c r="A56" s="150"/>
      <c r="B56" s="142"/>
    </row>
    <row r="57" spans="1:3" s="133" customFormat="1" ht="18" customHeight="1">
      <c r="A57" s="160" t="s">
        <v>44</v>
      </c>
      <c r="B57" s="161" t="s">
        <v>45</v>
      </c>
      <c r="C57" s="136"/>
    </row>
    <row r="58" spans="1:3" s="133" customFormat="1" ht="18" customHeight="1">
      <c r="A58" s="162"/>
      <c r="B58" s="163" t="s">
        <v>46</v>
      </c>
      <c r="C58" s="136"/>
    </row>
    <row r="59" spans="1:3" s="133" customFormat="1" ht="18" customHeight="1">
      <c r="A59" s="150"/>
      <c r="B59" s="142"/>
    </row>
    <row r="60" spans="1:3" s="133" customFormat="1" ht="23.25" customHeight="1">
      <c r="A60" s="164" t="s">
        <v>47</v>
      </c>
      <c r="B60" s="165" t="s">
        <v>48</v>
      </c>
      <c r="C60" s="136"/>
    </row>
    <row r="61" spans="1:3" s="133" customFormat="1" ht="18" customHeight="1">
      <c r="A61" s="166"/>
      <c r="B61" s="167" t="s">
        <v>49</v>
      </c>
      <c r="C61" s="136"/>
    </row>
    <row r="62" spans="1:3" s="133" customFormat="1" ht="18" customHeight="1">
      <c r="A62" s="150"/>
      <c r="B62" s="142"/>
    </row>
    <row r="63" spans="1:3" s="133" customFormat="1" ht="53.45" customHeight="1">
      <c r="A63" s="168" t="s">
        <v>50</v>
      </c>
      <c r="B63" s="169" t="s">
        <v>51</v>
      </c>
      <c r="C63" s="136"/>
    </row>
    <row r="64" spans="1:3" s="133" customFormat="1" ht="53.45" customHeight="1">
      <c r="A64" s="170"/>
      <c r="B64" s="171" t="s">
        <v>52</v>
      </c>
      <c r="C64" s="136"/>
    </row>
    <row r="65" spans="1:3" s="133" customFormat="1" ht="18" customHeight="1">
      <c r="A65" s="172"/>
      <c r="B65" s="173" t="s">
        <v>53</v>
      </c>
      <c r="C65" s="136"/>
    </row>
    <row r="66" spans="1:3" s="133" customFormat="1" ht="18" customHeight="1">
      <c r="A66" s="138"/>
      <c r="B66" s="138"/>
    </row>
    <row r="67" spans="1:3" s="133" customFormat="1" ht="18" customHeight="1"/>
    <row r="68" spans="1:3" s="133" customFormat="1" ht="18" customHeight="1"/>
    <row r="69" spans="1:3" s="133" customFormat="1" ht="18" customHeight="1"/>
    <row r="70" spans="1:3" s="133" customFormat="1" ht="18" customHeight="1"/>
    <row r="71" spans="1:3" s="133" customFormat="1" ht="18" customHeight="1"/>
    <row r="72" spans="1:3" s="133" customFormat="1" ht="18" customHeight="1"/>
    <row r="73" spans="1:3" s="133" customFormat="1" ht="18" customHeight="1"/>
    <row r="74" spans="1:3" s="133" customFormat="1" ht="18" customHeight="1"/>
    <row r="75" spans="1:3" s="133" customFormat="1" ht="18" customHeight="1"/>
    <row r="76" spans="1:3" s="133" customFormat="1" ht="18" customHeight="1"/>
    <row r="77" spans="1:3" s="133" customFormat="1" ht="18" customHeight="1"/>
    <row r="78" spans="1:3" s="133" customFormat="1" ht="18" customHeight="1"/>
    <row r="79" spans="1:3" s="133" customFormat="1" ht="18" customHeight="1"/>
    <row r="80" spans="1:3" s="133" customFormat="1" ht="18" customHeight="1"/>
    <row r="81" s="133" customFormat="1" ht="18" customHeight="1"/>
    <row r="82" s="133" customFormat="1" ht="18" customHeight="1"/>
    <row r="83" s="133" customFormat="1" ht="18" customHeight="1"/>
    <row r="84" s="133" customFormat="1" ht="18" customHeight="1"/>
    <row r="85" s="133" customFormat="1" ht="18" customHeight="1"/>
    <row r="86" s="133" customFormat="1" ht="18" customHeight="1"/>
    <row r="87" s="133" customFormat="1" ht="18" customHeight="1"/>
    <row r="88" s="133" customFormat="1" ht="18" customHeight="1"/>
    <row r="89" s="133" customFormat="1" ht="18" customHeight="1"/>
    <row r="90" s="133" customFormat="1" ht="18" customHeight="1"/>
    <row r="91" s="133" customFormat="1" ht="18" customHeight="1"/>
    <row r="92" s="133" customFormat="1" ht="18" customHeight="1"/>
    <row r="93" s="133" customFormat="1" ht="18" customHeight="1"/>
    <row r="94" s="133" customFormat="1" ht="18" customHeight="1"/>
    <row r="95" s="133" customFormat="1" ht="18" customHeight="1"/>
    <row r="96" s="133" customFormat="1" ht="18" customHeight="1"/>
    <row r="97" s="133" customFormat="1" ht="18" customHeight="1"/>
    <row r="98" s="133" customFormat="1" ht="18" customHeight="1"/>
    <row r="99" s="133" customFormat="1" ht="18" customHeight="1"/>
    <row r="100" s="133" customFormat="1" ht="18" customHeight="1"/>
    <row r="101" s="133" customFormat="1" ht="18" customHeight="1"/>
    <row r="102" s="133" customFormat="1" ht="18" customHeight="1"/>
    <row r="103" s="133" customFormat="1" ht="18" customHeight="1"/>
    <row r="104" s="133" customFormat="1" ht="18" customHeight="1"/>
    <row r="105" s="133" customFormat="1" ht="18" customHeight="1"/>
    <row r="106" s="133" customFormat="1" ht="18" customHeight="1"/>
    <row r="107" s="133" customFormat="1" ht="18" customHeight="1"/>
    <row r="108" s="133" customFormat="1" ht="18" customHeight="1"/>
    <row r="109" s="133" customFormat="1" ht="18" customHeight="1"/>
    <row r="110" s="133" customFormat="1" ht="18" customHeight="1"/>
    <row r="111" s="133" customFormat="1" ht="18" customHeight="1"/>
    <row r="112" s="133" customFormat="1" ht="18" customHeight="1"/>
    <row r="113" s="133" customFormat="1" ht="18" customHeight="1"/>
    <row r="114" s="133" customFormat="1" ht="18" customHeight="1"/>
    <row r="115" s="133" customFormat="1" ht="18" customHeight="1"/>
    <row r="116" s="133" customFormat="1" ht="18" customHeight="1"/>
    <row r="117" s="133" customFormat="1" ht="18" customHeight="1"/>
    <row r="118" s="133" customFormat="1" ht="18" customHeight="1"/>
    <row r="119" s="133" customFormat="1" ht="18" customHeight="1"/>
    <row r="120" s="133" customFormat="1" ht="18" customHeight="1"/>
    <row r="121" s="133" customFormat="1" ht="18" customHeight="1"/>
    <row r="122" s="133" customFormat="1" ht="18" customHeight="1"/>
    <row r="123" s="133" customFormat="1" ht="18" customHeight="1"/>
    <row r="124" s="133" customFormat="1" ht="18" customHeight="1"/>
    <row r="125" s="133" customFormat="1" ht="18" customHeight="1"/>
    <row r="126" s="133" customFormat="1" ht="18" customHeight="1"/>
    <row r="127" s="133" customFormat="1" ht="18" customHeight="1"/>
    <row r="128" s="133" customFormat="1" ht="18" customHeight="1"/>
    <row r="129" s="133" customFormat="1" ht="18" customHeight="1"/>
    <row r="130" s="133" customFormat="1" ht="18" customHeight="1"/>
    <row r="131" s="133" customFormat="1" ht="18" customHeight="1"/>
    <row r="132" s="133" customFormat="1" ht="18" customHeight="1"/>
    <row r="133" s="133" customFormat="1" ht="18" customHeight="1"/>
    <row r="134" s="133" customFormat="1" ht="18" customHeight="1"/>
    <row r="135" s="133" customFormat="1" ht="18" customHeight="1"/>
    <row r="136" s="133" customFormat="1" ht="18" customHeight="1"/>
    <row r="137" s="133" customFormat="1" ht="18" customHeight="1"/>
    <row r="138" s="133" customFormat="1" ht="18" customHeight="1"/>
  </sheetData>
  <sheetProtection algorithmName="SHA-512" hashValue="6UfO8+ndlNUlbUlD3UaHCUvCYr/JjynXGCNE50NTwAUysHtpZff7wKqsdchgVekAynP64cmc5dxZFqNRGQW9Ww==" saltValue="CcKBCGTLklKmzTblWIuIrQ=="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929AA-7FDB-48AC-AFDB-10834A7DA283}">
  <dimension ref="A1:A50"/>
  <sheetViews>
    <sheetView topLeftCell="A36" workbookViewId="0">
      <selection activeCell="D67" sqref="D67"/>
    </sheetView>
  </sheetViews>
  <sheetFormatPr defaultRowHeight="13.5"/>
  <cols>
    <col min="1" max="1" width="41.42578125" customWidth="1"/>
  </cols>
  <sheetData>
    <row r="1" spans="1:1">
      <c r="A1" t="s">
        <v>54</v>
      </c>
    </row>
    <row r="3" spans="1:1">
      <c r="A3" t="s">
        <v>55</v>
      </c>
    </row>
    <row r="4" spans="1:1">
      <c r="A4" t="s">
        <v>56</v>
      </c>
    </row>
    <row r="5" spans="1:1">
      <c r="A5"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1" spans="1:1">
      <c r="A21" t="s">
        <v>71</v>
      </c>
    </row>
    <row r="22" spans="1:1">
      <c r="A22">
        <v>2</v>
      </c>
    </row>
    <row r="23" spans="1:1">
      <c r="A23">
        <v>3</v>
      </c>
    </row>
    <row r="24" spans="1:1">
      <c r="A24">
        <v>4</v>
      </c>
    </row>
    <row r="25" spans="1:1">
      <c r="A25">
        <v>5</v>
      </c>
    </row>
    <row r="27" spans="1:1">
      <c r="A27" t="s">
        <v>72</v>
      </c>
    </row>
    <row r="28" spans="1:1">
      <c r="A28" t="s">
        <v>73</v>
      </c>
    </row>
    <row r="29" spans="1:1">
      <c r="A29" t="s">
        <v>74</v>
      </c>
    </row>
    <row r="30" spans="1:1">
      <c r="A30" t="s">
        <v>75</v>
      </c>
    </row>
    <row r="33" spans="1:1">
      <c r="A33" t="s">
        <v>76</v>
      </c>
    </row>
    <row r="34" spans="1:1">
      <c r="A34" t="s">
        <v>77</v>
      </c>
    </row>
    <row r="35" spans="1:1">
      <c r="A35" t="s">
        <v>78</v>
      </c>
    </row>
    <row r="36" spans="1:1">
      <c r="A36" t="s">
        <v>79</v>
      </c>
    </row>
    <row r="37" spans="1:1">
      <c r="A37" t="s">
        <v>80</v>
      </c>
    </row>
    <row r="39" spans="1:1">
      <c r="A39" t="s">
        <v>81</v>
      </c>
    </row>
    <row r="40" spans="1:1">
      <c r="A40" t="s">
        <v>82</v>
      </c>
    </row>
    <row r="42" spans="1:1">
      <c r="A42" t="s">
        <v>83</v>
      </c>
    </row>
    <row r="43" spans="1:1">
      <c r="A43" t="s">
        <v>84</v>
      </c>
    </row>
    <row r="44" spans="1:1">
      <c r="A44" t="s">
        <v>85</v>
      </c>
    </row>
    <row r="45" spans="1:1">
      <c r="A45" t="s">
        <v>86</v>
      </c>
    </row>
    <row r="47" spans="1:1">
      <c r="A47" t="s">
        <v>87</v>
      </c>
    </row>
    <row r="48" spans="1:1">
      <c r="A48" t="s">
        <v>88</v>
      </c>
    </row>
    <row r="49" spans="1:1">
      <c r="A49" t="s">
        <v>89</v>
      </c>
    </row>
    <row r="50" spans="1:1">
      <c r="A50" t="s">
        <v>90</v>
      </c>
    </row>
  </sheetData>
  <sheetProtection algorithmName="SHA-512" hashValue="AeWMXpae1DhMHHIWfS7wmxXk9kdjSjUCjoNridkWsucjYhMmHel8DOp4Bl3HHc6+5gZPWEM0u1x1UlvgBNmgSA==" saltValue="9UnqjHYoeQD4y0EUkcm/zg=="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F1C56-44CA-4420-8374-83B07FDC5E1F}">
  <sheetPr>
    <tabColor theme="4"/>
  </sheetPr>
  <dimension ref="A1:E37"/>
  <sheetViews>
    <sheetView topLeftCell="B3" zoomScaleNormal="100" workbookViewId="0">
      <selection activeCell="C18" sqref="C18"/>
    </sheetView>
  </sheetViews>
  <sheetFormatPr defaultColWidth="9.28515625" defaultRowHeight="15"/>
  <cols>
    <col min="1" max="1" width="1.42578125" style="5" customWidth="1"/>
    <col min="2" max="2" width="61.42578125" style="5" customWidth="1"/>
    <col min="3" max="3" width="63.5703125" style="10" customWidth="1"/>
    <col min="4" max="4" width="30.5703125" style="5" customWidth="1"/>
    <col min="5" max="5" width="66.85546875" style="5" customWidth="1"/>
    <col min="6" max="16384" width="9.28515625" style="5"/>
  </cols>
  <sheetData>
    <row r="1" spans="1:5" ht="9" customHeight="1"/>
    <row r="2" spans="1:5" ht="34.9" customHeight="1">
      <c r="B2" s="94" t="s">
        <v>26</v>
      </c>
      <c r="C2" s="95"/>
      <c r="D2" s="96"/>
    </row>
    <row r="3" spans="1:5" ht="12.4" customHeight="1">
      <c r="B3" s="97"/>
      <c r="C3" s="98"/>
      <c r="D3" s="41"/>
      <c r="E3" s="84"/>
    </row>
    <row r="4" spans="1:5" ht="20.65" customHeight="1">
      <c r="A4" s="99"/>
      <c r="B4" s="71" t="s">
        <v>20</v>
      </c>
      <c r="C4" s="102"/>
      <c r="D4" s="41"/>
      <c r="E4" s="84"/>
    </row>
    <row r="5" spans="1:5" ht="17.649999999999999" customHeight="1">
      <c r="A5" s="99"/>
      <c r="B5" s="110" t="s">
        <v>22</v>
      </c>
      <c r="C5" s="103"/>
      <c r="D5" s="41"/>
      <c r="E5" s="84"/>
    </row>
    <row r="6" spans="1:5" ht="19.899999999999999" customHeight="1">
      <c r="A6" s="99"/>
      <c r="B6" s="72" t="s">
        <v>23</v>
      </c>
      <c r="C6" s="103"/>
      <c r="D6" s="41"/>
      <c r="E6" s="84"/>
    </row>
    <row r="7" spans="1:5" ht="19.899999999999999" customHeight="1">
      <c r="A7" s="99"/>
      <c r="B7" s="107" t="s">
        <v>24</v>
      </c>
      <c r="C7" s="103"/>
      <c r="D7" s="41"/>
      <c r="E7" s="84"/>
    </row>
    <row r="8" spans="1:5" ht="19.149999999999999" customHeight="1">
      <c r="A8" s="99"/>
      <c r="B8" s="104" t="s">
        <v>25</v>
      </c>
      <c r="C8" s="105"/>
      <c r="D8" s="41"/>
      <c r="E8" s="84"/>
    </row>
    <row r="9" spans="1:5" ht="4.9000000000000004" customHeight="1">
      <c r="B9" s="100"/>
      <c r="C9" s="101"/>
      <c r="D9" s="41"/>
      <c r="E9" s="84"/>
    </row>
    <row r="10" spans="1:5" ht="4.9000000000000004" customHeight="1">
      <c r="B10" s="100"/>
      <c r="C10" s="101"/>
      <c r="D10" s="41"/>
      <c r="E10" s="84"/>
    </row>
    <row r="11" spans="1:5">
      <c r="B11" s="9"/>
      <c r="C11" s="83"/>
      <c r="D11" s="85" t="s">
        <v>91</v>
      </c>
      <c r="E11" s="84"/>
    </row>
    <row r="12" spans="1:5" s="6" customFormat="1" ht="18" customHeight="1">
      <c r="A12" s="7"/>
      <c r="B12" s="3" t="s">
        <v>92</v>
      </c>
      <c r="C12" s="207"/>
      <c r="D12" s="86" t="s">
        <v>93</v>
      </c>
      <c r="E12" s="8"/>
    </row>
    <row r="13" spans="1:5" s="6" customFormat="1" ht="18" customHeight="1">
      <c r="A13" s="7"/>
      <c r="B13" s="3" t="s">
        <v>94</v>
      </c>
      <c r="C13" s="207"/>
      <c r="D13" s="87" t="s">
        <v>93</v>
      </c>
      <c r="E13" s="8"/>
    </row>
    <row r="14" spans="1:5" s="6" customFormat="1" ht="18" customHeight="1">
      <c r="A14" s="7"/>
      <c r="B14" s="3" t="s">
        <v>95</v>
      </c>
      <c r="C14" s="208"/>
      <c r="D14" s="87" t="s">
        <v>96</v>
      </c>
      <c r="E14" s="8"/>
    </row>
    <row r="15" spans="1:5" s="6" customFormat="1" ht="29.25" customHeight="1">
      <c r="A15" s="7"/>
      <c r="B15" s="32" t="s">
        <v>97</v>
      </c>
      <c r="C15" s="207"/>
      <c r="D15" s="87" t="s">
        <v>93</v>
      </c>
      <c r="E15" s="8"/>
    </row>
    <row r="16" spans="1:5" s="6" customFormat="1" ht="18" customHeight="1">
      <c r="A16" s="7"/>
      <c r="B16" s="3" t="s">
        <v>98</v>
      </c>
      <c r="C16" s="208"/>
      <c r="D16" s="87" t="s">
        <v>96</v>
      </c>
      <c r="E16" s="8"/>
    </row>
    <row r="17" spans="1:5" s="6" customFormat="1" ht="18" customHeight="1">
      <c r="A17" s="7"/>
      <c r="B17" s="3" t="s">
        <v>99</v>
      </c>
      <c r="C17" s="207"/>
      <c r="D17" s="87" t="s">
        <v>93</v>
      </c>
      <c r="E17" s="8"/>
    </row>
    <row r="18" spans="1:5" s="6" customFormat="1" ht="18" customHeight="1">
      <c r="A18" s="7"/>
      <c r="B18" s="3" t="s">
        <v>100</v>
      </c>
      <c r="C18" s="208"/>
      <c r="D18" s="87" t="s">
        <v>101</v>
      </c>
      <c r="E18" s="8"/>
    </row>
    <row r="19" spans="1:5" s="6" customFormat="1" ht="18" customHeight="1">
      <c r="A19" s="7"/>
      <c r="B19" s="3" t="s">
        <v>102</v>
      </c>
      <c r="C19" s="208"/>
      <c r="D19" s="87" t="s">
        <v>96</v>
      </c>
      <c r="E19" s="8"/>
    </row>
    <row r="20" spans="1:5" s="6" customFormat="1" ht="18" customHeight="1">
      <c r="A20" s="7"/>
      <c r="B20" s="3" t="s">
        <v>103</v>
      </c>
      <c r="C20" s="208"/>
      <c r="D20" s="87" t="s">
        <v>96</v>
      </c>
      <c r="E20" s="8"/>
    </row>
    <row r="21" spans="1:5" s="6" customFormat="1" ht="18" customHeight="1">
      <c r="A21" s="7"/>
      <c r="B21" s="3" t="s">
        <v>104</v>
      </c>
      <c r="C21" s="208"/>
      <c r="D21" s="87" t="s">
        <v>101</v>
      </c>
      <c r="E21" s="81" t="str">
        <f>IF(C21&lt;16,"","Courses must be 16 weeks or less")</f>
        <v/>
      </c>
    </row>
    <row r="22" spans="1:5" s="6" customFormat="1" ht="18" customHeight="1">
      <c r="A22" s="7"/>
      <c r="B22" s="129" t="s">
        <v>105</v>
      </c>
      <c r="C22" s="209"/>
      <c r="D22" s="130" t="s">
        <v>96</v>
      </c>
      <c r="E22" s="8"/>
    </row>
    <row r="23" spans="1:5" s="6" customFormat="1" ht="18" customHeight="1">
      <c r="A23" s="7"/>
      <c r="B23" s="3" t="s">
        <v>106</v>
      </c>
      <c r="C23" s="210"/>
      <c r="D23" s="87" t="s">
        <v>96</v>
      </c>
      <c r="E23" s="8"/>
    </row>
    <row r="24" spans="1:5" s="6" customFormat="1" ht="18" customHeight="1">
      <c r="B24" s="12"/>
      <c r="C24" s="82"/>
      <c r="D24" s="131"/>
      <c r="E24" s="8"/>
    </row>
    <row r="25" spans="1:5" s="6" customFormat="1" ht="18" customHeight="1">
      <c r="A25" s="7"/>
      <c r="B25" s="3" t="s">
        <v>107</v>
      </c>
      <c r="C25" s="208"/>
      <c r="D25" s="87" t="s">
        <v>101</v>
      </c>
      <c r="E25" s="81"/>
    </row>
    <row r="26" spans="1:5" s="6" customFormat="1" ht="18" customHeight="1">
      <c r="A26" s="7"/>
      <c r="B26" s="3" t="s">
        <v>108</v>
      </c>
      <c r="C26" s="208"/>
      <c r="D26" s="87" t="s">
        <v>101</v>
      </c>
      <c r="E26" s="81" t="str">
        <f>IF(AND(C26=C27,C27&gt;0),"GLH delivery cannot be online only","")</f>
        <v/>
      </c>
    </row>
    <row r="27" spans="1:5" s="6" customFormat="1" ht="18" customHeight="1">
      <c r="A27" s="7"/>
      <c r="B27" s="4" t="s">
        <v>109</v>
      </c>
      <c r="C27" s="89">
        <f>SUM(C25:C26)</f>
        <v>0</v>
      </c>
      <c r="D27" s="93" t="s">
        <v>110</v>
      </c>
      <c r="E27" s="81" t="str">
        <f>IFERROR(IF(C16="7. Digital",IF(AND(C27&lt;100,C27&gt;0),"Minimum 100 GLH total required for Digital courses",""),IF(AND(C27&lt;60,C27&gt;0),"Minimum 60 GLH total required","")),"")</f>
        <v/>
      </c>
    </row>
    <row r="28" spans="1:5" s="6" customFormat="1" ht="18" customHeight="1">
      <c r="A28" s="7"/>
      <c r="B28" s="3" t="s">
        <v>111</v>
      </c>
      <c r="C28" s="208"/>
      <c r="D28" s="87" t="s">
        <v>101</v>
      </c>
      <c r="E28" s="61"/>
    </row>
    <row r="29" spans="1:5" s="6" customFormat="1" ht="18" customHeight="1">
      <c r="B29" s="12"/>
      <c r="C29" s="82"/>
      <c r="D29" s="109"/>
      <c r="E29" s="8"/>
    </row>
    <row r="30" spans="1:5" s="6" customFormat="1" ht="18" customHeight="1">
      <c r="A30" s="7"/>
      <c r="B30" s="3" t="s">
        <v>112</v>
      </c>
      <c r="C30" s="207"/>
      <c r="D30" s="87" t="s">
        <v>93</v>
      </c>
      <c r="E30" s="8"/>
    </row>
    <row r="31" spans="1:5" s="6" customFormat="1" ht="18" customHeight="1">
      <c r="A31" s="7"/>
      <c r="B31" s="3" t="s">
        <v>113</v>
      </c>
      <c r="C31" s="207"/>
      <c r="D31" s="87" t="s">
        <v>93</v>
      </c>
      <c r="E31" s="8"/>
    </row>
    <row r="32" spans="1:5" s="6" customFormat="1" ht="18" customHeight="1">
      <c r="A32" s="7"/>
      <c r="B32" s="3" t="s">
        <v>114</v>
      </c>
      <c r="C32" s="208"/>
      <c r="D32" s="87" t="s">
        <v>101</v>
      </c>
      <c r="E32" s="8"/>
    </row>
    <row r="33" spans="1:5" s="6" customFormat="1" ht="18" customHeight="1">
      <c r="A33" s="7"/>
      <c r="B33" s="3" t="s">
        <v>115</v>
      </c>
      <c r="C33" s="208"/>
      <c r="D33" s="87" t="s">
        <v>101</v>
      </c>
      <c r="E33" s="8"/>
    </row>
    <row r="34" spans="1:5" s="6" customFormat="1" ht="35.450000000000003" customHeight="1">
      <c r="A34" s="7"/>
      <c r="B34" s="32" t="s">
        <v>116</v>
      </c>
      <c r="C34" s="208"/>
      <c r="D34" s="87" t="s">
        <v>101</v>
      </c>
      <c r="E34" s="8"/>
    </row>
    <row r="35" spans="1:5" s="6" customFormat="1" ht="35.450000000000003" customHeight="1">
      <c r="A35" s="7"/>
      <c r="B35" s="32" t="s">
        <v>117</v>
      </c>
      <c r="C35" s="208"/>
      <c r="D35" s="87" t="s">
        <v>101</v>
      </c>
      <c r="E35" s="8"/>
    </row>
    <row r="36" spans="1:5" s="6" customFormat="1" ht="18" customHeight="1">
      <c r="A36" s="7"/>
      <c r="B36" s="3" t="s">
        <v>118</v>
      </c>
      <c r="C36" s="208"/>
      <c r="D36" s="87" t="s">
        <v>101</v>
      </c>
      <c r="E36" s="81" t="str">
        <f>IF(C36=Employers!F28,"","Number of vacancies not matching number of vacancies totals in the Employment tab")</f>
        <v/>
      </c>
    </row>
    <row r="37" spans="1:5">
      <c r="B37" s="13"/>
      <c r="C37" s="11"/>
      <c r="D37" s="13"/>
    </row>
  </sheetData>
  <sheetProtection algorithmName="SHA-512" hashValue="aoMB86/3tIdEILCjq7IljwNlDE0wK/aAr2Etqr8cTxC4CHakvpT86zwDCNBhGP2jpxeGEbom2HlPFWoP8XB0mA==" saltValue="/xVjI1bpV0uO7RVQExZtjQ==" spinCount="100000" sheet="1" objects="1" scenarios="1"/>
  <conditionalFormatting sqref="C21">
    <cfRule type="cellIs" dxfId="5" priority="5" operator="greaterThan">
      <formula>16</formula>
    </cfRule>
  </conditionalFormatting>
  <conditionalFormatting sqref="C26">
    <cfRule type="expression" dxfId="4" priority="4">
      <formula>AND(C26=C27,C27&lt;&gt;0)</formula>
    </cfRule>
  </conditionalFormatting>
  <conditionalFormatting sqref="C27">
    <cfRule type="cellIs" dxfId="3" priority="2" operator="between">
      <formula>1</formula>
      <formula>59</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6FE39C9D-821F-40F1-98C6-9C4EA7D09368}">
            <xm:f>Employers!$F$28</xm:f>
            <x14:dxf>
              <font>
                <color rgb="FF9C0006"/>
              </font>
              <fill>
                <patternFill>
                  <bgColor rgb="FFFFC7CE"/>
                </patternFill>
              </fill>
            </x14:dxf>
          </x14:cfRule>
          <xm:sqref>C36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27F2DDF6-8D50-4B7A-AA81-DE90256C7BB2}">
          <x14:formula1>
            <xm:f>'Data Validation'!$A$3:$A$5</xm:f>
          </x14:formula1>
          <xm:sqref>C14</xm:sqref>
        </x14:dataValidation>
        <x14:dataValidation type="list" allowBlank="1" showInputMessage="1" showErrorMessage="1" xr:uid="{6F2A990E-4CE3-4448-8E80-7B5E57F698D3}">
          <x14:formula1>
            <xm:f>'Data Validation'!$A$22:$A$25</xm:f>
          </x14:formula1>
          <xm:sqref>C19</xm:sqref>
        </x14:dataValidation>
        <x14:dataValidation type="list" allowBlank="1" showInputMessage="1" showErrorMessage="1" xr:uid="{B04F6B5D-E81D-44D3-919E-254F86E64F33}">
          <x14:formula1>
            <xm:f>'Data Validation'!$A$28:$A$30</xm:f>
          </x14:formula1>
          <xm:sqref>C20</xm:sqref>
        </x14:dataValidation>
        <x14:dataValidation type="list" allowBlank="1" showInputMessage="1" showErrorMessage="1" xr:uid="{87D7182D-4898-40D7-BB3F-E3AAC6EB54FC}">
          <x14:formula1>
            <xm:f>'Data Validation'!$A$34:$A$37</xm:f>
          </x14:formula1>
          <xm:sqref>C22</xm:sqref>
        </x14:dataValidation>
        <x14:dataValidation type="list" allowBlank="1" showInputMessage="1" showErrorMessage="1" xr:uid="{A2E755B3-D190-4F13-95EF-AD314B7B0F33}">
          <x14:formula1>
            <xm:f>'Data Validation'!$A$7:$A$19</xm:f>
          </x14:formula1>
          <xm:sqref>C16</xm:sqref>
        </x14:dataValidation>
        <x14:dataValidation type="list" allowBlank="1" showInputMessage="1" showErrorMessage="1" xr:uid="{B11EF6B4-BD84-440C-9D4C-3C7D8229322F}">
          <x14:formula1>
            <xm:f>'Data Validation'!$A$39:$A$40</xm:f>
          </x14:formula1>
          <xm:sqref>C23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C5D79-EC5D-489A-90E4-D5CB67BACB59}">
  <sheetPr>
    <tabColor rgb="FF92D050"/>
  </sheetPr>
  <dimension ref="A2:E39"/>
  <sheetViews>
    <sheetView tabSelected="1" workbookViewId="0">
      <pane xSplit="1" ySplit="8" topLeftCell="B9" activePane="bottomRight" state="frozen"/>
      <selection pane="bottomRight" activeCell="C15" sqref="C15"/>
      <selection pane="bottomLeft" activeCell="A9" sqref="A9"/>
      <selection pane="topRight" activeCell="B1" sqref="B1"/>
    </sheetView>
  </sheetViews>
  <sheetFormatPr defaultColWidth="9.28515625" defaultRowHeight="15"/>
  <cols>
    <col min="1" max="1" width="3.28515625" style="14" customWidth="1"/>
    <col min="2" max="2" width="67.5703125" style="14" customWidth="1"/>
    <col min="3" max="3" width="51" style="14" customWidth="1"/>
    <col min="4" max="4" width="20.5703125" style="14" customWidth="1"/>
    <col min="5" max="5" width="19.85546875" style="14" customWidth="1"/>
    <col min="6" max="16384" width="9.28515625" style="14"/>
  </cols>
  <sheetData>
    <row r="2" spans="1:5" ht="36.4" customHeight="1">
      <c r="B2" s="64" t="s">
        <v>30</v>
      </c>
      <c r="C2" s="65"/>
    </row>
    <row r="3" spans="1:5">
      <c r="B3" s="46"/>
      <c r="C3" s="46"/>
    </row>
    <row r="4" spans="1:5" ht="18" customHeight="1">
      <c r="A4" s="26"/>
      <c r="B4" s="3" t="s">
        <v>55</v>
      </c>
      <c r="C4" s="108" t="str">
        <f>IFERROR(IF('Course outline'!$C$12=0,"",'Course outline'!$C$12),"")</f>
        <v/>
      </c>
      <c r="D4" s="27"/>
    </row>
    <row r="5" spans="1:5" ht="18" customHeight="1">
      <c r="A5" s="26"/>
      <c r="B5" s="3" t="s">
        <v>94</v>
      </c>
      <c r="C5" s="108" t="str">
        <f>IFERROR(IF('Course outline'!$C$13=0,"",'Course outline'!$C$13),"")</f>
        <v/>
      </c>
      <c r="D5" s="27"/>
    </row>
    <row r="6" spans="1:5" ht="18" customHeight="1">
      <c r="A6" s="26"/>
      <c r="B6" s="3" t="s">
        <v>119</v>
      </c>
      <c r="C6" s="108" t="str">
        <f>IFERROR(IF('Course outline'!C18=0,"",'Course outline'!C18),"")</f>
        <v/>
      </c>
      <c r="D6" s="27"/>
    </row>
    <row r="7" spans="1:5" ht="18" customHeight="1">
      <c r="A7" s="26"/>
      <c r="B7" s="3" t="s">
        <v>103</v>
      </c>
      <c r="C7" s="108" t="str">
        <f>IFERROR(IF('Course outline'!C20=0,"",'Course outline'!C20),"")</f>
        <v/>
      </c>
      <c r="D7" s="27"/>
    </row>
    <row r="8" spans="1:5" ht="18" customHeight="1">
      <c r="A8" s="26"/>
      <c r="B8" s="3" t="s">
        <v>120</v>
      </c>
      <c r="C8" s="108" t="str">
        <f>IFERROR(IF('Course outline'!C27=0,"",'Course outline'!C27),"")</f>
        <v/>
      </c>
      <c r="D8" s="27"/>
    </row>
    <row r="9" spans="1:5" ht="18" customHeight="1">
      <c r="A9" s="26"/>
      <c r="B9" s="62"/>
      <c r="C9" s="222"/>
      <c r="D9" s="27"/>
    </row>
    <row r="10" spans="1:5" ht="6.75" customHeight="1">
      <c r="B10" s="67"/>
      <c r="C10" s="48"/>
    </row>
    <row r="11" spans="1:5" ht="18" customHeight="1">
      <c r="A11" s="26"/>
      <c r="B11" s="56" t="s">
        <v>121</v>
      </c>
      <c r="C11" s="75"/>
      <c r="D11" s="27"/>
    </row>
    <row r="12" spans="1:5" ht="18" customHeight="1">
      <c r="A12" s="26"/>
      <c r="B12" s="76" t="s">
        <v>122</v>
      </c>
      <c r="C12" s="77"/>
      <c r="D12" s="27"/>
    </row>
    <row r="13" spans="1:5" ht="13.5" customHeight="1">
      <c r="A13" s="26"/>
      <c r="B13" s="76" t="s">
        <v>123</v>
      </c>
      <c r="C13" s="77"/>
      <c r="D13" s="27"/>
    </row>
    <row r="14" spans="1:5" ht="9" customHeight="1">
      <c r="A14" s="26"/>
      <c r="B14" s="74"/>
      <c r="C14" s="78"/>
      <c r="D14" s="27"/>
    </row>
    <row r="15" spans="1:5" ht="45" customHeight="1">
      <c r="A15" s="26"/>
      <c r="B15" s="70" t="s">
        <v>124</v>
      </c>
      <c r="C15" s="212"/>
      <c r="D15" s="27"/>
      <c r="E15" s="63"/>
    </row>
    <row r="16" spans="1:5" ht="54.75" customHeight="1">
      <c r="A16" s="26"/>
      <c r="B16" s="68" t="s">
        <v>125</v>
      </c>
      <c r="C16" s="211"/>
      <c r="D16" s="27"/>
      <c r="E16" s="63"/>
    </row>
    <row r="17" spans="1:5" ht="18" customHeight="1">
      <c r="A17" s="26"/>
      <c r="B17" s="69" t="s">
        <v>126</v>
      </c>
      <c r="C17" s="90">
        <f>SUM(C15:C16)</f>
        <v>0</v>
      </c>
      <c r="D17" s="27"/>
      <c r="E17" s="63"/>
    </row>
    <row r="18" spans="1:5" ht="18" customHeight="1">
      <c r="A18" s="26"/>
      <c r="B18" s="69" t="s">
        <v>127</v>
      </c>
      <c r="C18" s="90">
        <f>IFERROR(IF(C7 = "LE - 30% Large Employer contribution",SUM(C15:C16)*0.3, IF(C7 = "SME - 10% SME contribution", SUM(C15:C16)*0.1, 0)), "")</f>
        <v>0</v>
      </c>
      <c r="D18" s="27"/>
      <c r="E18" s="63"/>
    </row>
    <row r="19" spans="1:5" ht="18" customHeight="1">
      <c r="A19" s="26"/>
      <c r="B19" s="69" t="s">
        <v>128</v>
      </c>
      <c r="C19" s="90">
        <f>C17-C18</f>
        <v>0</v>
      </c>
      <c r="D19" s="27"/>
      <c r="E19" s="63"/>
    </row>
    <row r="20" spans="1:5" ht="30.75" customHeight="1">
      <c r="A20" s="26"/>
      <c r="B20" s="69" t="s">
        <v>129</v>
      </c>
      <c r="C20" s="90" t="str">
        <f>IFERROR(SUM(C19/C8),"")</f>
        <v/>
      </c>
      <c r="D20" s="27"/>
      <c r="E20" s="63"/>
    </row>
    <row r="21" spans="1:5" ht="18" customHeight="1">
      <c r="B21" s="67"/>
      <c r="C21" s="48"/>
    </row>
    <row r="22" spans="1:5" ht="18" customHeight="1">
      <c r="A22" s="26"/>
      <c r="B22" s="3" t="s">
        <v>130</v>
      </c>
      <c r="C22" s="90">
        <f>IFERROR(SUM('Course outline'!C18*C17),"")</f>
        <v>0</v>
      </c>
      <c r="D22" s="27"/>
    </row>
    <row r="23" spans="1:5" ht="18" customHeight="1">
      <c r="A23" s="26"/>
      <c r="B23" s="3" t="s">
        <v>131</v>
      </c>
      <c r="C23" s="90" t="str">
        <f>IFERROR(C18*C6,"")</f>
        <v/>
      </c>
      <c r="D23" s="27"/>
    </row>
    <row r="24" spans="1:5" ht="18" customHeight="1">
      <c r="A24" s="26"/>
      <c r="B24" s="3" t="s">
        <v>132</v>
      </c>
      <c r="C24" s="90" t="str">
        <f>IFERROR(C22-C23, "")</f>
        <v/>
      </c>
      <c r="D24" s="27"/>
    </row>
    <row r="25" spans="1:5" ht="18" customHeight="1">
      <c r="B25" s="66"/>
      <c r="C25" s="47"/>
    </row>
    <row r="27" spans="1:5">
      <c r="B27" s="46"/>
      <c r="C27" s="46"/>
    </row>
    <row r="28" spans="1:5" ht="22.5" customHeight="1">
      <c r="A28" s="26"/>
      <c r="B28" s="56" t="s">
        <v>133</v>
      </c>
      <c r="C28" s="75"/>
      <c r="D28" s="27"/>
    </row>
    <row r="29" spans="1:5" ht="26.25" customHeight="1">
      <c r="A29" s="26"/>
      <c r="B29" s="76" t="s">
        <v>134</v>
      </c>
      <c r="C29" s="77"/>
      <c r="D29" s="27"/>
    </row>
    <row r="30" spans="1:5" ht="18" customHeight="1">
      <c r="A30" s="26"/>
      <c r="B30" s="3" t="s">
        <v>135</v>
      </c>
      <c r="C30" s="88" t="s">
        <v>136</v>
      </c>
      <c r="D30" s="27"/>
    </row>
    <row r="31" spans="1:5" ht="18" customHeight="1">
      <c r="A31" s="26"/>
      <c r="B31" s="73" t="s">
        <v>137</v>
      </c>
      <c r="C31" s="212"/>
      <c r="D31" s="27"/>
    </row>
    <row r="32" spans="1:5" ht="18" customHeight="1">
      <c r="A32" s="26"/>
      <c r="B32" s="73" t="s">
        <v>138</v>
      </c>
      <c r="C32" s="212"/>
      <c r="D32" s="27"/>
    </row>
    <row r="33" spans="1:4" ht="18" customHeight="1">
      <c r="A33" s="26"/>
      <c r="B33" s="30" t="s">
        <v>139</v>
      </c>
      <c r="C33" s="213"/>
      <c r="D33" s="27"/>
    </row>
    <row r="34" spans="1:4" ht="18" customHeight="1">
      <c r="A34" s="26"/>
      <c r="B34" s="30" t="s">
        <v>140</v>
      </c>
      <c r="C34" s="213"/>
      <c r="D34" s="27"/>
    </row>
    <row r="35" spans="1:4" ht="18" customHeight="1">
      <c r="A35" s="26"/>
      <c r="B35" s="3" t="s">
        <v>141</v>
      </c>
      <c r="C35" s="88" t="s">
        <v>136</v>
      </c>
      <c r="D35" s="27"/>
    </row>
    <row r="36" spans="1:4" ht="18" customHeight="1">
      <c r="A36" s="26"/>
      <c r="B36" s="30" t="s">
        <v>142</v>
      </c>
      <c r="C36" s="213"/>
      <c r="D36" s="27"/>
    </row>
    <row r="37" spans="1:4" ht="18" customHeight="1">
      <c r="A37" s="26"/>
      <c r="B37" s="30" t="s">
        <v>143</v>
      </c>
      <c r="C37" s="213"/>
      <c r="D37" s="27"/>
    </row>
    <row r="38" spans="1:4" ht="31.5" customHeight="1">
      <c r="A38" s="26"/>
      <c r="B38" s="49" t="s">
        <v>144</v>
      </c>
      <c r="C38" s="213"/>
      <c r="D38" s="27"/>
    </row>
    <row r="39" spans="1:4">
      <c r="B39" s="47"/>
      <c r="C39" s="47"/>
    </row>
  </sheetData>
  <sheetProtection algorithmName="SHA-512" hashValue="3nul8Z0MisTngZ9eE/7vBodZe+KRZNzUCdctLqJAl5JEEPcggCgU1YpnRDRLGhYiz5xymGnuRB25iwNMtYq8zA==" saltValue="w10YQvM7zaP7pOBFhcOGMw==" spinCount="100000" sheet="1"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09AB0-0DC7-427B-8436-5AD457C8BC9F}">
  <sheetPr>
    <tabColor rgb="FFFFC000"/>
  </sheetPr>
  <dimension ref="A1:N29"/>
  <sheetViews>
    <sheetView workbookViewId="0">
      <pane xSplit="3" ySplit="5" topLeftCell="D6" activePane="bottomRight" state="frozen"/>
      <selection pane="bottomRight" activeCell="D23" sqref="D23"/>
      <selection pane="bottomLeft" activeCell="A6" sqref="A6"/>
      <selection pane="topRight" activeCell="D1" sqref="D1"/>
    </sheetView>
  </sheetViews>
  <sheetFormatPr defaultColWidth="9.28515625" defaultRowHeight="16.5" customHeight="1"/>
  <cols>
    <col min="1" max="1" width="2" style="16" customWidth="1"/>
    <col min="2" max="2" width="18.140625" style="16" customWidth="1"/>
    <col min="3" max="3" width="51.140625" style="16" customWidth="1"/>
    <col min="4" max="4" width="29.85546875" style="16" customWidth="1"/>
    <col min="5" max="5" width="31.42578125" style="16" customWidth="1"/>
    <col min="6" max="6" width="20.7109375" style="16" customWidth="1"/>
    <col min="7" max="7" width="45.7109375" style="16" customWidth="1"/>
    <col min="8" max="16384" width="9.28515625" style="16"/>
  </cols>
  <sheetData>
    <row r="1" spans="1:8" ht="8.25" customHeight="1">
      <c r="B1" s="17"/>
      <c r="C1" s="17"/>
      <c r="D1" s="17"/>
      <c r="E1" s="17"/>
      <c r="F1" s="17"/>
    </row>
    <row r="2" spans="1:8" ht="38.25" customHeight="1">
      <c r="B2" s="18" t="s">
        <v>36</v>
      </c>
      <c r="C2" s="19"/>
      <c r="D2" s="19"/>
      <c r="E2" s="19"/>
      <c r="F2" s="19"/>
      <c r="G2" s="20"/>
    </row>
    <row r="3" spans="1:8" ht="16.5" customHeight="1">
      <c r="B3" s="23"/>
      <c r="C3" s="23"/>
    </row>
    <row r="4" spans="1:8" s="14" customFormat="1" ht="18" customHeight="1">
      <c r="A4" s="26"/>
      <c r="B4" s="3" t="s">
        <v>55</v>
      </c>
      <c r="C4" s="108" t="str">
        <f>IFERROR(IF('Course outline'!$C$12=0,"",'Course outline'!$C$12),"")</f>
        <v/>
      </c>
      <c r="D4" s="28"/>
      <c r="E4" s="15"/>
      <c r="F4" s="15"/>
    </row>
    <row r="5" spans="1:8" s="14" customFormat="1" ht="18" customHeight="1">
      <c r="A5" s="26"/>
      <c r="B5" s="3" t="s">
        <v>94</v>
      </c>
      <c r="C5" s="108" t="str">
        <f>IFERROR(IF('Course outline'!$C$13=0,"",'Course outline'!$C$13),"")</f>
        <v/>
      </c>
      <c r="D5" s="28"/>
      <c r="E5" s="15"/>
      <c r="F5" s="15"/>
    </row>
    <row r="6" spans="1:8" ht="15">
      <c r="B6" s="29"/>
      <c r="C6" s="29"/>
      <c r="D6" s="17"/>
      <c r="E6" s="17"/>
      <c r="F6" s="17"/>
    </row>
    <row r="7" spans="1:8" ht="57.75" customHeight="1">
      <c r="A7" s="21"/>
      <c r="B7" s="25" t="s">
        <v>145</v>
      </c>
      <c r="C7" s="25" t="s">
        <v>146</v>
      </c>
      <c r="D7" s="25" t="s">
        <v>147</v>
      </c>
      <c r="E7" s="25" t="s">
        <v>148</v>
      </c>
      <c r="F7" s="33" t="s">
        <v>149</v>
      </c>
      <c r="G7" s="25" t="s">
        <v>150</v>
      </c>
      <c r="H7" s="22"/>
    </row>
    <row r="8" spans="1:8" s="14" customFormat="1" ht="18" customHeight="1">
      <c r="A8" s="26"/>
      <c r="B8" s="111">
        <v>1</v>
      </c>
      <c r="C8" s="214"/>
      <c r="D8" s="215"/>
      <c r="E8" s="215"/>
      <c r="F8" s="210"/>
      <c r="G8" s="215"/>
      <c r="H8" s="27"/>
    </row>
    <row r="9" spans="1:8" s="14" customFormat="1" ht="18" customHeight="1">
      <c r="A9" s="26"/>
      <c r="B9" s="111">
        <v>2</v>
      </c>
      <c r="C9" s="214"/>
      <c r="D9" s="215"/>
      <c r="E9" s="215"/>
      <c r="F9" s="210"/>
      <c r="G9" s="215"/>
      <c r="H9" s="27"/>
    </row>
    <row r="10" spans="1:8" s="14" customFormat="1" ht="18" customHeight="1">
      <c r="A10" s="26"/>
      <c r="B10" s="111">
        <v>3</v>
      </c>
      <c r="C10" s="214"/>
      <c r="D10" s="215"/>
      <c r="E10" s="215"/>
      <c r="F10" s="210"/>
      <c r="G10" s="215"/>
      <c r="H10" s="27"/>
    </row>
    <row r="11" spans="1:8" s="14" customFormat="1" ht="18" customHeight="1">
      <c r="A11" s="26"/>
      <c r="B11" s="111">
        <v>4</v>
      </c>
      <c r="C11" s="214"/>
      <c r="D11" s="215"/>
      <c r="E11" s="215"/>
      <c r="F11" s="210"/>
      <c r="G11" s="215"/>
      <c r="H11" s="27"/>
    </row>
    <row r="12" spans="1:8" s="14" customFormat="1" ht="18" customHeight="1">
      <c r="A12" s="26"/>
      <c r="B12" s="111">
        <v>5</v>
      </c>
      <c r="C12" s="214"/>
      <c r="D12" s="215"/>
      <c r="E12" s="215"/>
      <c r="F12" s="210"/>
      <c r="G12" s="215"/>
      <c r="H12" s="27"/>
    </row>
    <row r="13" spans="1:8" s="14" customFormat="1" ht="18" customHeight="1">
      <c r="A13" s="26"/>
      <c r="B13" s="111">
        <v>6</v>
      </c>
      <c r="C13" s="214"/>
      <c r="D13" s="215"/>
      <c r="E13" s="215"/>
      <c r="F13" s="210"/>
      <c r="G13" s="215"/>
      <c r="H13" s="27"/>
    </row>
    <row r="14" spans="1:8" s="14" customFormat="1" ht="18" customHeight="1">
      <c r="A14" s="26"/>
      <c r="B14" s="111">
        <v>7</v>
      </c>
      <c r="C14" s="214"/>
      <c r="D14" s="215"/>
      <c r="E14" s="215"/>
      <c r="F14" s="210"/>
      <c r="G14" s="215"/>
      <c r="H14" s="27"/>
    </row>
    <row r="15" spans="1:8" s="14" customFormat="1" ht="18" customHeight="1">
      <c r="A15" s="26"/>
      <c r="B15" s="111">
        <v>8</v>
      </c>
      <c r="C15" s="214"/>
      <c r="D15" s="215"/>
      <c r="E15" s="215"/>
      <c r="F15" s="210"/>
      <c r="G15" s="215"/>
      <c r="H15" s="27"/>
    </row>
    <row r="16" spans="1:8" s="14" customFormat="1" ht="18" customHeight="1">
      <c r="A16" s="26"/>
      <c r="B16" s="111">
        <v>9</v>
      </c>
      <c r="C16" s="214"/>
      <c r="D16" s="215"/>
      <c r="E16" s="215"/>
      <c r="F16" s="210"/>
      <c r="G16" s="215"/>
      <c r="H16" s="27"/>
    </row>
    <row r="17" spans="1:14" s="14" customFormat="1" ht="18" customHeight="1">
      <c r="A17" s="26"/>
      <c r="B17" s="111">
        <v>10</v>
      </c>
      <c r="C17" s="214"/>
      <c r="D17" s="215"/>
      <c r="E17" s="215"/>
      <c r="F17" s="210"/>
      <c r="G17" s="215"/>
      <c r="H17" s="27"/>
    </row>
    <row r="18" spans="1:14" s="14" customFormat="1" ht="18" customHeight="1">
      <c r="A18" s="26"/>
      <c r="B18" s="111">
        <v>11</v>
      </c>
      <c r="C18" s="214"/>
      <c r="D18" s="215"/>
      <c r="E18" s="215"/>
      <c r="F18" s="210"/>
      <c r="G18" s="215"/>
      <c r="H18" s="27"/>
    </row>
    <row r="19" spans="1:14" s="14" customFormat="1" ht="18" customHeight="1">
      <c r="A19" s="26"/>
      <c r="B19" s="111">
        <v>12</v>
      </c>
      <c r="C19" s="214"/>
      <c r="D19" s="215"/>
      <c r="E19" s="215"/>
      <c r="F19" s="210"/>
      <c r="G19" s="215"/>
      <c r="H19" s="27"/>
    </row>
    <row r="20" spans="1:14" s="14" customFormat="1" ht="18" customHeight="1">
      <c r="A20" s="26"/>
      <c r="B20" s="111">
        <v>13</v>
      </c>
      <c r="C20" s="214"/>
      <c r="D20" s="215"/>
      <c r="E20" s="215"/>
      <c r="F20" s="210"/>
      <c r="G20" s="215"/>
      <c r="H20" s="27"/>
    </row>
    <row r="21" spans="1:14" s="14" customFormat="1" ht="18" customHeight="1">
      <c r="A21" s="26"/>
      <c r="B21" s="111">
        <v>14</v>
      </c>
      <c r="C21" s="214"/>
      <c r="D21" s="215"/>
      <c r="E21" s="215"/>
      <c r="F21" s="210"/>
      <c r="G21" s="215"/>
      <c r="H21" s="27"/>
    </row>
    <row r="22" spans="1:14" s="14" customFormat="1" ht="18" customHeight="1">
      <c r="A22" s="26"/>
      <c r="B22" s="111">
        <v>15</v>
      </c>
      <c r="C22" s="214"/>
      <c r="D22" s="215"/>
      <c r="E22" s="215"/>
      <c r="F22" s="210"/>
      <c r="G22" s="215"/>
      <c r="H22" s="27"/>
    </row>
    <row r="23" spans="1:14" s="14" customFormat="1" ht="18" customHeight="1">
      <c r="A23" s="26"/>
      <c r="B23" s="111">
        <v>16</v>
      </c>
      <c r="C23" s="214"/>
      <c r="D23" s="215"/>
      <c r="E23" s="215"/>
      <c r="F23" s="210"/>
      <c r="G23" s="215"/>
      <c r="H23" s="27"/>
    </row>
    <row r="24" spans="1:14" s="14" customFormat="1" ht="18" customHeight="1">
      <c r="A24" s="26"/>
      <c r="B24" s="111">
        <v>17</v>
      </c>
      <c r="C24" s="214"/>
      <c r="D24" s="215"/>
      <c r="E24" s="215"/>
      <c r="F24" s="210"/>
      <c r="G24" s="215"/>
      <c r="H24" s="27"/>
    </row>
    <row r="25" spans="1:14" s="14" customFormat="1" ht="18" customHeight="1">
      <c r="A25" s="26"/>
      <c r="B25" s="111">
        <v>18</v>
      </c>
      <c r="C25" s="214"/>
      <c r="D25" s="215"/>
      <c r="E25" s="215"/>
      <c r="F25" s="210"/>
      <c r="G25" s="215"/>
      <c r="H25" s="27"/>
    </row>
    <row r="26" spans="1:14" s="14" customFormat="1" ht="18" customHeight="1">
      <c r="A26" s="26"/>
      <c r="B26" s="111">
        <v>19</v>
      </c>
      <c r="C26" s="214"/>
      <c r="D26" s="215"/>
      <c r="E26" s="215"/>
      <c r="F26" s="210"/>
      <c r="G26" s="215"/>
      <c r="H26" s="27"/>
    </row>
    <row r="27" spans="1:14" s="14" customFormat="1" ht="18" customHeight="1">
      <c r="A27" s="26"/>
      <c r="B27" s="111">
        <v>20</v>
      </c>
      <c r="C27" s="214"/>
      <c r="D27" s="215"/>
      <c r="E27" s="215"/>
      <c r="F27" s="216"/>
      <c r="G27" s="215"/>
      <c r="H27" s="27"/>
    </row>
    <row r="28" spans="1:14" ht="18" customHeight="1">
      <c r="B28" s="24"/>
      <c r="C28" s="24"/>
      <c r="D28" s="24"/>
      <c r="E28" s="31"/>
      <c r="F28" s="112">
        <f>SUM(F8:F27)</f>
        <v>0</v>
      </c>
      <c r="G28" s="81" t="str">
        <f>IF(F28='Course outline'!C36,"","Number of vacancies not matching number of vacancies totals in the Employment tab")</f>
        <v/>
      </c>
      <c r="I28" s="14"/>
      <c r="J28" s="14"/>
      <c r="K28" s="14"/>
      <c r="L28" s="14"/>
      <c r="M28" s="14"/>
      <c r="N28" s="14"/>
    </row>
    <row r="29" spans="1:14" ht="16.5" customHeight="1">
      <c r="F29" s="24"/>
      <c r="I29" s="14"/>
    </row>
  </sheetData>
  <sheetProtection algorithmName="SHA-512" hashValue="w5jaGJ5qd/ey9tlR2Z/+jsfOnNvR1ieI602tZJ4ueCE51ErzMu+rOwgJbtwFR45Z8IWr9TzZkHTDzan1xT/Mjg==" saltValue="VgOPkiu0toH0fWr+n7VpPw==" spinCount="100000" sheet="1" objects="1" scenarios="1" selectLockedCells="1"/>
  <dataValidations count="1">
    <dataValidation type="list" allowBlank="1" showInputMessage="1" showErrorMessage="1" sqref="D8:D26" xr:uid="{B56ECF8C-F931-4CD9-AE28-C4520FACB1CC}">
      <formula1>"Large Employer, SME"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BE5050A8-6F32-44D1-9BFE-CE90699E486E}">
            <xm:f>'Course outline'!$C$36</xm:f>
            <x14:dxf>
              <font>
                <color rgb="FF9C0006"/>
              </font>
              <fill>
                <patternFill>
                  <bgColor rgb="FFFFC7CE"/>
                </patternFill>
              </fill>
            </x14:dxf>
          </x14:cfRule>
          <xm:sqref>F28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9DAA438-2D09-462F-8929-AE66A1B73121}">
          <x14:formula1>
            <xm:f>'Data Validation'!$A$48:$A$50</xm:f>
          </x14:formula1>
          <xm:sqref>G8:G27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B725F-C80D-47E4-838D-D6EB227E4A9B}">
  <sheetPr>
    <tabColor rgb="FF00B0F0"/>
  </sheetPr>
  <dimension ref="A2:M28"/>
  <sheetViews>
    <sheetView zoomScale="121" zoomScaleNormal="121" workbookViewId="0">
      <pane xSplit="3" ySplit="5" topLeftCell="D6" activePane="bottomRight" state="frozen"/>
      <selection pane="bottomRight" activeCell="C11" sqref="C11:E12"/>
      <selection pane="bottomLeft" activeCell="A6" sqref="A6"/>
      <selection pane="topRight" activeCell="D1" sqref="D1"/>
    </sheetView>
  </sheetViews>
  <sheetFormatPr defaultColWidth="9.28515625" defaultRowHeight="15"/>
  <cols>
    <col min="1" max="1" width="2.5703125" style="16" customWidth="1"/>
    <col min="2" max="2" width="12.85546875" style="16" customWidth="1"/>
    <col min="3" max="3" width="79.28515625" style="16" customWidth="1"/>
    <col min="4" max="4" width="14" style="120" customWidth="1"/>
    <col min="5" max="5" width="26.42578125" style="16" customWidth="1"/>
    <col min="6" max="16384" width="9.28515625" style="16"/>
  </cols>
  <sheetData>
    <row r="2" spans="1:6" ht="33.75" customHeight="1">
      <c r="B2" s="42" t="s">
        <v>40</v>
      </c>
      <c r="C2" s="43"/>
      <c r="D2" s="115"/>
      <c r="E2" s="43"/>
      <c r="F2" s="44"/>
    </row>
    <row r="3" spans="1:6" s="14" customFormat="1" ht="18" customHeight="1">
      <c r="B3" s="46"/>
      <c r="C3" s="46"/>
      <c r="D3" s="45"/>
    </row>
    <row r="4" spans="1:6" s="14" customFormat="1" ht="18" customHeight="1">
      <c r="A4" s="26"/>
      <c r="B4" s="3" t="s">
        <v>55</v>
      </c>
      <c r="C4" s="108" t="str">
        <f>IFERROR(IF('Course outline'!$C$12=0,"",'Course outline'!$C$12),"")</f>
        <v/>
      </c>
      <c r="D4" s="116"/>
    </row>
    <row r="5" spans="1:6" s="14" customFormat="1" ht="18" customHeight="1">
      <c r="A5" s="26"/>
      <c r="B5" s="3" t="s">
        <v>94</v>
      </c>
      <c r="C5" s="108" t="str">
        <f>IFERROR(IF('Course outline'!$C$13=0,"",'Course outline'!$C$13),"")</f>
        <v/>
      </c>
      <c r="D5" s="116"/>
    </row>
    <row r="6" spans="1:6" s="14" customFormat="1" ht="18" customHeight="1">
      <c r="B6" s="47"/>
      <c r="C6" s="47"/>
      <c r="D6" s="45"/>
    </row>
    <row r="7" spans="1:6" s="14" customFormat="1" ht="18" customHeight="1">
      <c r="B7" s="14" t="s">
        <v>151</v>
      </c>
      <c r="D7" s="45"/>
    </row>
    <row r="8" spans="1:6" s="14" customFormat="1" ht="18" customHeight="1">
      <c r="B8" s="46" t="s">
        <v>152</v>
      </c>
      <c r="C8" s="46"/>
      <c r="D8" s="117"/>
      <c r="E8" s="46"/>
    </row>
    <row r="9" spans="1:6" s="14" customFormat="1" ht="12" customHeight="1">
      <c r="B9" s="46"/>
      <c r="C9" s="46"/>
      <c r="D9" s="117"/>
      <c r="E9" s="46"/>
    </row>
    <row r="10" spans="1:6" s="14" customFormat="1" ht="81" customHeight="1">
      <c r="A10" s="26"/>
      <c r="B10" s="38" t="s">
        <v>153</v>
      </c>
      <c r="C10" s="39" t="s">
        <v>154</v>
      </c>
      <c r="D10" s="118" t="s">
        <v>155</v>
      </c>
      <c r="E10" s="32" t="s">
        <v>156</v>
      </c>
      <c r="F10" s="27"/>
    </row>
    <row r="11" spans="1:6" s="14" customFormat="1" ht="18" customHeight="1">
      <c r="A11" s="26"/>
      <c r="B11" s="60">
        <v>1</v>
      </c>
      <c r="C11" s="215"/>
      <c r="D11" s="210"/>
      <c r="E11" s="215"/>
      <c r="F11" s="27"/>
    </row>
    <row r="12" spans="1:6" s="14" customFormat="1" ht="18" customHeight="1">
      <c r="A12" s="26"/>
      <c r="B12" s="60">
        <v>2</v>
      </c>
      <c r="C12" s="215"/>
      <c r="D12" s="210"/>
      <c r="E12" s="215"/>
      <c r="F12" s="27"/>
    </row>
    <row r="13" spans="1:6" s="14" customFormat="1" ht="18" customHeight="1">
      <c r="A13" s="26"/>
      <c r="B13" s="60">
        <v>3</v>
      </c>
      <c r="C13" s="215"/>
      <c r="D13" s="210"/>
      <c r="E13" s="215"/>
      <c r="F13" s="27"/>
    </row>
    <row r="14" spans="1:6" s="14" customFormat="1" ht="18" customHeight="1">
      <c r="A14" s="26"/>
      <c r="B14" s="60">
        <v>4</v>
      </c>
      <c r="C14" s="215"/>
      <c r="D14" s="210"/>
      <c r="E14" s="215"/>
      <c r="F14" s="27"/>
    </row>
    <row r="15" spans="1:6" s="14" customFormat="1" ht="18" customHeight="1">
      <c r="A15" s="26"/>
      <c r="B15" s="60">
        <v>5</v>
      </c>
      <c r="C15" s="215"/>
      <c r="D15" s="210"/>
      <c r="E15" s="215"/>
      <c r="F15" s="27"/>
    </row>
    <row r="16" spans="1:6" s="14" customFormat="1" ht="18" customHeight="1">
      <c r="A16" s="26"/>
      <c r="B16" s="60">
        <v>6</v>
      </c>
      <c r="C16" s="215"/>
      <c r="D16" s="210"/>
      <c r="E16" s="215"/>
      <c r="F16" s="27"/>
    </row>
    <row r="17" spans="1:13" s="14" customFormat="1" ht="18" customHeight="1">
      <c r="A17" s="26"/>
      <c r="B17" s="60">
        <v>7</v>
      </c>
      <c r="C17" s="215"/>
      <c r="D17" s="210"/>
      <c r="E17" s="215"/>
      <c r="F17" s="27"/>
    </row>
    <row r="18" spans="1:13" s="14" customFormat="1" ht="18" customHeight="1">
      <c r="A18" s="26"/>
      <c r="B18" s="60">
        <v>8</v>
      </c>
      <c r="C18" s="215"/>
      <c r="D18" s="210"/>
      <c r="E18" s="215"/>
      <c r="F18" s="27"/>
    </row>
    <row r="19" spans="1:13" s="14" customFormat="1" ht="18" customHeight="1">
      <c r="A19" s="26"/>
      <c r="B19" s="60">
        <v>9</v>
      </c>
      <c r="C19" s="215"/>
      <c r="D19" s="210"/>
      <c r="E19" s="215"/>
      <c r="F19" s="27"/>
    </row>
    <row r="20" spans="1:13" s="14" customFormat="1" ht="18" customHeight="1">
      <c r="A20" s="26"/>
      <c r="B20" s="60">
        <v>10</v>
      </c>
      <c r="C20" s="215"/>
      <c r="D20" s="210"/>
      <c r="E20" s="215"/>
      <c r="F20" s="27"/>
    </row>
    <row r="21" spans="1:13" s="14" customFormat="1" ht="18" customHeight="1">
      <c r="A21" s="26"/>
      <c r="B21" s="60">
        <v>11</v>
      </c>
      <c r="C21" s="215"/>
      <c r="D21" s="210"/>
      <c r="E21" s="215"/>
      <c r="F21" s="27"/>
    </row>
    <row r="22" spans="1:13" s="14" customFormat="1" ht="18" customHeight="1">
      <c r="A22" s="26"/>
      <c r="B22" s="60">
        <v>12</v>
      </c>
      <c r="C22" s="215"/>
      <c r="D22" s="210"/>
      <c r="E22" s="215"/>
      <c r="F22" s="27"/>
    </row>
    <row r="23" spans="1:13" s="14" customFormat="1" ht="18" customHeight="1">
      <c r="A23" s="26"/>
      <c r="B23" s="60">
        <v>13</v>
      </c>
      <c r="C23" s="215"/>
      <c r="D23" s="210"/>
      <c r="E23" s="215"/>
      <c r="F23" s="27"/>
    </row>
    <row r="24" spans="1:13" s="14" customFormat="1" ht="18" customHeight="1">
      <c r="A24" s="26"/>
      <c r="B24" s="60">
        <v>14</v>
      </c>
      <c r="C24" s="215"/>
      <c r="D24" s="210"/>
      <c r="E24" s="215"/>
      <c r="F24" s="27"/>
    </row>
    <row r="25" spans="1:13" s="14" customFormat="1" ht="18" customHeight="1">
      <c r="A25" s="26"/>
      <c r="B25" s="60">
        <v>15</v>
      </c>
      <c r="C25" s="215"/>
      <c r="D25" s="210"/>
      <c r="E25" s="215"/>
      <c r="F25" s="27"/>
    </row>
    <row r="26" spans="1:13" s="14" customFormat="1" ht="18" customHeight="1">
      <c r="A26" s="26"/>
      <c r="B26" s="60">
        <v>16</v>
      </c>
      <c r="C26" s="215"/>
      <c r="D26" s="216"/>
      <c r="E26" s="215"/>
      <c r="F26" s="27"/>
    </row>
    <row r="27" spans="1:13" ht="15.4">
      <c r="B27" s="24"/>
      <c r="C27" s="31"/>
      <c r="D27" s="91">
        <f>SUM(D11:D26)</f>
        <v>0</v>
      </c>
      <c r="E27" s="81" t="str">
        <f>IF(D27='Course outline'!C27,"","GLH total not matching GLH total from Course outline tab")</f>
        <v/>
      </c>
      <c r="G27" s="14"/>
      <c r="H27" s="14"/>
      <c r="I27" s="14"/>
      <c r="J27" s="14"/>
      <c r="K27" s="14"/>
      <c r="L27" s="14"/>
      <c r="M27" s="14"/>
    </row>
    <row r="28" spans="1:13">
      <c r="D28" s="119"/>
    </row>
  </sheetData>
  <sheetProtection algorithmName="SHA-512" hashValue="OFdSgAHwheCljgrbr57dhTTx5u4DDKXl1w4iCKK0XeKo5uCkGcd932+n+X5M1JxtZHLqvrftdl6PU1mILtBhEw==" saltValue="Rf3GdjoFnNUeiMOmS9N1SQ==" spinCount="100000" sheet="1" objects="1" scenarios="1" selectLockedCell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B23E229-C69B-46A0-A31E-D2B0E2AB2BED}">
            <xm:f>'Course outline'!$C$27</xm:f>
            <x14:dxf>
              <font>
                <color rgb="FF9C0006"/>
              </font>
              <fill>
                <patternFill>
                  <bgColor rgb="FFFFC7CE"/>
                </patternFill>
              </fill>
            </x14:dxf>
          </x14:cfRule>
          <xm:sqref>D27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3DEE68B-3814-4F43-ADE1-3DA524C373B9}">
          <x14:formula1>
            <xm:f>'Data Validation'!$A$34:$A$37</xm:f>
          </x14:formula1>
          <xm:sqref>E11:E26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40783-BCFA-4371-9DAF-6F8FBAAE0689}">
  <sheetPr>
    <tabColor theme="4" tint="-0.249977111117893"/>
  </sheetPr>
  <dimension ref="A2:I25"/>
  <sheetViews>
    <sheetView workbookViewId="0">
      <pane xSplit="3" ySplit="5" topLeftCell="D6" activePane="bottomRight" state="frozen"/>
      <selection pane="bottomRight" activeCell="C8" sqref="C8:E9"/>
      <selection pane="bottomLeft" activeCell="A6" sqref="A6"/>
      <selection pane="topRight" activeCell="D1" sqref="D1"/>
    </sheetView>
  </sheetViews>
  <sheetFormatPr defaultColWidth="9.28515625" defaultRowHeight="15"/>
  <cols>
    <col min="1" max="1" width="2.28515625" style="16" customWidth="1"/>
    <col min="2" max="2" width="17.28515625" style="16" customWidth="1"/>
    <col min="3" max="3" width="33.140625" style="16" customWidth="1"/>
    <col min="4" max="4" width="29.28515625" style="16" customWidth="1"/>
    <col min="5" max="5" width="20.7109375" style="16" customWidth="1"/>
    <col min="6" max="16384" width="9.28515625" style="16"/>
  </cols>
  <sheetData>
    <row r="2" spans="1:9" ht="33.4" customHeight="1">
      <c r="B2" s="59" t="s">
        <v>44</v>
      </c>
      <c r="C2" s="57"/>
      <c r="D2" s="57"/>
      <c r="E2" s="58"/>
    </row>
    <row r="3" spans="1:9">
      <c r="B3" s="23"/>
      <c r="C3" s="23"/>
    </row>
    <row r="4" spans="1:9" s="14" customFormat="1" ht="18" customHeight="1">
      <c r="A4" s="26"/>
      <c r="B4" s="3" t="s">
        <v>55</v>
      </c>
      <c r="C4" s="108" t="str">
        <f>IFERROR(IF('Course outline'!$C$12=0,"",'Course outline'!$C$12),"")</f>
        <v/>
      </c>
      <c r="D4" s="27"/>
      <c r="F4" s="16"/>
      <c r="G4" s="16"/>
      <c r="H4" s="16"/>
      <c r="I4" s="16"/>
    </row>
    <row r="5" spans="1:9" s="14" customFormat="1" ht="18" customHeight="1">
      <c r="A5" s="26"/>
      <c r="B5" s="3" t="s">
        <v>94</v>
      </c>
      <c r="C5" s="108" t="str">
        <f>IFERROR(IF('Course outline'!$C$13=0,"",'Course outline'!$C$13),"")</f>
        <v/>
      </c>
      <c r="D5" s="27"/>
    </row>
    <row r="6" spans="1:9" s="14" customFormat="1" ht="18" customHeight="1">
      <c r="B6" s="48"/>
      <c r="C6" s="48"/>
      <c r="D6" s="46"/>
      <c r="E6" s="46"/>
    </row>
    <row r="7" spans="1:9" s="14" customFormat="1" ht="41.25" customHeight="1">
      <c r="A7" s="26"/>
      <c r="B7" s="32" t="s">
        <v>157</v>
      </c>
      <c r="C7" s="32" t="s">
        <v>158</v>
      </c>
      <c r="D7" s="32" t="s">
        <v>159</v>
      </c>
      <c r="E7" s="32" t="s">
        <v>160</v>
      </c>
      <c r="F7" s="27"/>
    </row>
    <row r="8" spans="1:9" s="14" customFormat="1" ht="18" customHeight="1">
      <c r="A8" s="26"/>
      <c r="B8" s="60">
        <v>1</v>
      </c>
      <c r="C8" s="217"/>
      <c r="D8" s="217"/>
      <c r="E8" s="215"/>
      <c r="F8" s="27"/>
    </row>
    <row r="9" spans="1:9" s="14" customFormat="1" ht="18" customHeight="1">
      <c r="A9" s="26"/>
      <c r="B9" s="60">
        <v>2</v>
      </c>
      <c r="C9" s="217"/>
      <c r="D9" s="217"/>
      <c r="E9" s="215"/>
      <c r="F9" s="27"/>
    </row>
    <row r="10" spans="1:9" s="14" customFormat="1" ht="18" customHeight="1">
      <c r="A10" s="26"/>
      <c r="B10" s="60">
        <v>3</v>
      </c>
      <c r="C10" s="217"/>
      <c r="D10" s="217"/>
      <c r="E10" s="215"/>
      <c r="F10" s="27"/>
    </row>
    <row r="11" spans="1:9" s="14" customFormat="1" ht="18" customHeight="1">
      <c r="A11" s="26"/>
      <c r="B11" s="60">
        <v>4</v>
      </c>
      <c r="C11" s="217"/>
      <c r="D11" s="217"/>
      <c r="E11" s="215"/>
      <c r="F11" s="27"/>
    </row>
    <row r="12" spans="1:9" s="14" customFormat="1" ht="18" customHeight="1">
      <c r="A12" s="26"/>
      <c r="B12" s="60">
        <v>5</v>
      </c>
      <c r="C12" s="217"/>
      <c r="D12" s="217"/>
      <c r="E12" s="215"/>
      <c r="F12" s="27"/>
    </row>
    <row r="13" spans="1:9" s="14" customFormat="1" ht="18" customHeight="1">
      <c r="A13" s="26"/>
      <c r="B13" s="60">
        <v>6</v>
      </c>
      <c r="C13" s="217"/>
      <c r="D13" s="217"/>
      <c r="E13" s="215"/>
      <c r="F13" s="27"/>
    </row>
    <row r="14" spans="1:9" s="14" customFormat="1" ht="18" customHeight="1">
      <c r="A14" s="26"/>
      <c r="B14" s="60">
        <v>7</v>
      </c>
      <c r="C14" s="217"/>
      <c r="D14" s="217"/>
      <c r="E14" s="215"/>
      <c r="F14" s="27"/>
    </row>
    <row r="15" spans="1:9" s="14" customFormat="1" ht="18" customHeight="1">
      <c r="A15" s="26"/>
      <c r="B15" s="60">
        <v>8</v>
      </c>
      <c r="C15" s="217"/>
      <c r="D15" s="217"/>
      <c r="E15" s="215"/>
      <c r="F15" s="27"/>
    </row>
    <row r="16" spans="1:9" s="14" customFormat="1" ht="18" customHeight="1">
      <c r="A16" s="26"/>
      <c r="B16" s="60">
        <v>9</v>
      </c>
      <c r="C16" s="217"/>
      <c r="D16" s="217"/>
      <c r="E16" s="215"/>
      <c r="F16" s="27"/>
    </row>
    <row r="17" spans="1:6" s="14" customFormat="1" ht="18" customHeight="1">
      <c r="A17" s="26"/>
      <c r="B17" s="60">
        <v>10</v>
      </c>
      <c r="C17" s="217"/>
      <c r="D17" s="217"/>
      <c r="E17" s="215"/>
      <c r="F17" s="27"/>
    </row>
    <row r="18" spans="1:6" s="14" customFormat="1" ht="18" customHeight="1">
      <c r="A18" s="26"/>
      <c r="B18" s="60">
        <v>11</v>
      </c>
      <c r="C18" s="217"/>
      <c r="D18" s="217"/>
      <c r="E18" s="215"/>
      <c r="F18" s="27"/>
    </row>
    <row r="19" spans="1:6" s="14" customFormat="1" ht="18" customHeight="1">
      <c r="A19" s="26"/>
      <c r="B19" s="60">
        <v>12</v>
      </c>
      <c r="C19" s="217"/>
      <c r="D19" s="217"/>
      <c r="E19" s="215"/>
      <c r="F19" s="27"/>
    </row>
    <row r="20" spans="1:6" s="14" customFormat="1" ht="18" customHeight="1">
      <c r="A20" s="26"/>
      <c r="B20" s="60">
        <v>13</v>
      </c>
      <c r="C20" s="217"/>
      <c r="D20" s="217"/>
      <c r="E20" s="215"/>
      <c r="F20" s="27"/>
    </row>
    <row r="21" spans="1:6" s="14" customFormat="1" ht="18" customHeight="1">
      <c r="A21" s="26"/>
      <c r="B21" s="60">
        <v>14</v>
      </c>
      <c r="C21" s="217"/>
      <c r="D21" s="217"/>
      <c r="E21" s="215"/>
      <c r="F21" s="27"/>
    </row>
    <row r="22" spans="1:6" s="14" customFormat="1" ht="18" customHeight="1">
      <c r="A22" s="26"/>
      <c r="B22" s="60">
        <v>15</v>
      </c>
      <c r="C22" s="217"/>
      <c r="D22" s="217"/>
      <c r="E22" s="215"/>
      <c r="F22" s="27"/>
    </row>
    <row r="23" spans="1:6" s="14" customFormat="1" ht="18" customHeight="1">
      <c r="A23" s="26"/>
      <c r="B23" s="60">
        <v>16</v>
      </c>
      <c r="C23" s="217"/>
      <c r="D23" s="217"/>
      <c r="E23" s="215"/>
      <c r="F23" s="27"/>
    </row>
    <row r="24" spans="1:6" s="14" customFormat="1" ht="18" customHeight="1">
      <c r="A24" s="26"/>
      <c r="B24" s="60">
        <v>17</v>
      </c>
      <c r="C24" s="217"/>
      <c r="D24" s="217"/>
      <c r="E24" s="215"/>
      <c r="F24" s="27"/>
    </row>
    <row r="25" spans="1:6">
      <c r="B25" s="24"/>
      <c r="C25" s="24"/>
      <c r="D25" s="24"/>
      <c r="E25" s="24"/>
    </row>
  </sheetData>
  <sheetProtection algorithmName="SHA-512" hashValue="3ea+PcFQPG58BvUgYui6rpK2iKD9FNaaCkREerm8vybimk+uosO+uhuUKqVxLi2/adannmAn06Ks0VF+/Zc0lA==" saltValue="dalBmkEsLL2wCPfw1lICFQ==" spinCount="100000" sheet="1" objects="1" scenarios="1"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23692-4BFD-429F-A742-DFEFD699338B}">
  <sheetPr>
    <tabColor rgb="FF9966FF"/>
    <pageSetUpPr fitToPage="1"/>
  </sheetPr>
  <dimension ref="B2:E25"/>
  <sheetViews>
    <sheetView showGridLines="0" zoomScale="95" zoomScaleNormal="95" workbookViewId="0">
      <pane xSplit="3" ySplit="10" topLeftCell="D11" activePane="bottomRight" state="frozen"/>
      <selection pane="bottomRight" activeCell="F12" sqref="F12"/>
      <selection pane="bottomLeft" activeCell="A7" sqref="A7"/>
      <selection pane="topRight" activeCell="D1" sqref="D1"/>
    </sheetView>
  </sheetViews>
  <sheetFormatPr defaultColWidth="9.28515625" defaultRowHeight="15"/>
  <cols>
    <col min="1" max="1" width="2.28515625" style="53" customWidth="1"/>
    <col min="2" max="2" width="56.42578125" style="53" customWidth="1"/>
    <col min="3" max="3" width="25.42578125" style="53" customWidth="1"/>
    <col min="4" max="4" width="14" style="53" customWidth="1"/>
    <col min="5" max="5" width="47.42578125" style="53" customWidth="1"/>
    <col min="6" max="6" width="14" style="53" customWidth="1"/>
    <col min="7" max="7" width="27.85546875" style="53" customWidth="1"/>
    <col min="8" max="8" width="15.85546875" style="53" customWidth="1"/>
    <col min="9" max="13" width="13.85546875" style="53" customWidth="1"/>
    <col min="14" max="14" width="13.5703125" style="53" customWidth="1"/>
    <col min="15" max="19" width="11.28515625" style="53" customWidth="1"/>
    <col min="20" max="20" width="14" style="53" customWidth="1"/>
    <col min="21" max="21" width="13" style="53" customWidth="1"/>
    <col min="22" max="22" width="15.140625" style="53" customWidth="1"/>
    <col min="23" max="23" width="10.7109375" style="53" customWidth="1"/>
    <col min="24" max="24" width="15.140625" style="53" customWidth="1"/>
    <col min="25" max="25" width="13.5703125" style="53" customWidth="1"/>
    <col min="26" max="16384" width="9.28515625" style="53"/>
  </cols>
  <sheetData>
    <row r="2" spans="2:5" ht="32.65" customHeight="1">
      <c r="B2" s="79" t="s">
        <v>47</v>
      </c>
      <c r="C2" s="55"/>
      <c r="D2" s="55"/>
    </row>
    <row r="3" spans="2:5" ht="17.649999999999999" customHeight="1">
      <c r="B3" s="122"/>
      <c r="C3" s="123"/>
      <c r="D3" s="123"/>
    </row>
    <row r="4" spans="2:5" ht="32.65" customHeight="1">
      <c r="B4" s="71" t="s">
        <v>161</v>
      </c>
      <c r="C4" s="124"/>
      <c r="D4" s="124"/>
      <c r="E4" s="126"/>
    </row>
    <row r="5" spans="2:5" ht="22.15" customHeight="1">
      <c r="B5" s="106" t="s">
        <v>162</v>
      </c>
      <c r="C5" s="125"/>
      <c r="D5" s="125"/>
      <c r="E5" s="127"/>
    </row>
    <row r="6" spans="2:5" ht="22.15" customHeight="1">
      <c r="B6" s="41"/>
      <c r="C6" s="123"/>
      <c r="D6" s="123"/>
    </row>
    <row r="7" spans="2:5" s="2" customFormat="1" ht="18" customHeight="1"/>
    <row r="8" spans="2:5" s="2" customFormat="1" ht="18" customHeight="1">
      <c r="B8" s="40" t="s">
        <v>55</v>
      </c>
      <c r="C8" s="108" t="str">
        <f>IFERROR(IF('Course outline'!$C$12=0,"",'Course outline'!$C$12),"")</f>
        <v/>
      </c>
      <c r="D8" s="50"/>
    </row>
    <row r="9" spans="2:5" s="2" customFormat="1" ht="18" customHeight="1">
      <c r="B9" s="56" t="s">
        <v>94</v>
      </c>
      <c r="C9" s="108" t="str">
        <f>IFERROR(IF('Course outline'!$C$13=0,"",'Course outline'!$C$13),"")</f>
        <v/>
      </c>
      <c r="D9" s="50"/>
    </row>
    <row r="10" spans="2:5" s="2" customFormat="1" ht="18" customHeight="1">
      <c r="B10" s="3" t="s">
        <v>163</v>
      </c>
      <c r="C10" s="218">
        <f>'Course outline'!C18</f>
        <v>0</v>
      </c>
    </row>
    <row r="11" spans="2:5" s="1" customFormat="1" ht="18" customHeight="1"/>
    <row r="12" spans="2:5" s="1" customFormat="1" ht="30.75" customHeight="1">
      <c r="B12" s="51"/>
      <c r="C12" s="52" t="s">
        <v>164</v>
      </c>
      <c r="D12" s="52" t="s">
        <v>165</v>
      </c>
    </row>
    <row r="13" spans="2:5" s="1" customFormat="1" ht="18" customHeight="1">
      <c r="B13" s="54" t="s">
        <v>166</v>
      </c>
      <c r="C13" s="219"/>
      <c r="D13" s="92" t="str">
        <f>IFERROR(C13/$C$10,"")</f>
        <v/>
      </c>
    </row>
    <row r="14" spans="2:5" s="1" customFormat="1" ht="18" customHeight="1">
      <c r="B14" s="54" t="s">
        <v>167</v>
      </c>
      <c r="C14" s="220"/>
      <c r="D14" s="92" t="str">
        <f t="shared" ref="D14:D24" si="0">IFERROR(C14/$C$10,"")</f>
        <v/>
      </c>
    </row>
    <row r="15" spans="2:5" s="1" customFormat="1" ht="18" customHeight="1">
      <c r="B15" s="54" t="s">
        <v>168</v>
      </c>
      <c r="C15" s="220"/>
      <c r="D15" s="92" t="str">
        <f t="shared" si="0"/>
        <v/>
      </c>
    </row>
    <row r="16" spans="2:5" s="1" customFormat="1" ht="18" customHeight="1">
      <c r="B16" s="54" t="s">
        <v>169</v>
      </c>
      <c r="C16" s="219"/>
      <c r="D16" s="92" t="str">
        <f t="shared" si="0"/>
        <v/>
      </c>
    </row>
    <row r="17" spans="2:5" s="1" customFormat="1" ht="18" customHeight="1">
      <c r="B17" s="54" t="s">
        <v>170</v>
      </c>
      <c r="C17" s="219"/>
      <c r="D17" s="92" t="str">
        <f t="shared" si="0"/>
        <v/>
      </c>
    </row>
    <row r="18" spans="2:5" s="1" customFormat="1" ht="18" customHeight="1">
      <c r="B18" s="54" t="s">
        <v>171</v>
      </c>
      <c r="C18" s="219"/>
      <c r="D18" s="92" t="str">
        <f t="shared" si="0"/>
        <v/>
      </c>
    </row>
    <row r="19" spans="2:5" s="1" customFormat="1" ht="33.75" customHeight="1">
      <c r="B19" s="54" t="s">
        <v>172</v>
      </c>
      <c r="C19" s="219"/>
      <c r="D19" s="92" t="str">
        <f t="shared" si="0"/>
        <v/>
      </c>
    </row>
    <row r="20" spans="2:5" s="1" customFormat="1" ht="51.75" customHeight="1">
      <c r="B20" s="54" t="s">
        <v>173</v>
      </c>
      <c r="C20" s="219"/>
      <c r="D20" s="92" t="str">
        <f t="shared" si="0"/>
        <v/>
      </c>
      <c r="E20" s="121" t="s">
        <v>174</v>
      </c>
    </row>
    <row r="21" spans="2:5" ht="30">
      <c r="B21" s="54" t="s">
        <v>175</v>
      </c>
      <c r="C21" s="219"/>
      <c r="D21" s="92" t="str">
        <f t="shared" si="0"/>
        <v/>
      </c>
    </row>
    <row r="22" spans="2:5" ht="18" customHeight="1">
      <c r="B22" s="54" t="s">
        <v>176</v>
      </c>
      <c r="C22" s="221"/>
      <c r="D22" s="92" t="str">
        <f t="shared" si="0"/>
        <v/>
      </c>
    </row>
    <row r="23" spans="2:5" ht="18" customHeight="1">
      <c r="B23" s="54" t="s">
        <v>177</v>
      </c>
      <c r="C23" s="221"/>
      <c r="D23" s="92" t="str">
        <f t="shared" si="0"/>
        <v/>
      </c>
    </row>
    <row r="24" spans="2:5" ht="18" customHeight="1">
      <c r="B24" s="54" t="s">
        <v>178</v>
      </c>
      <c r="C24" s="221"/>
      <c r="D24" s="92" t="str">
        <f t="shared" si="0"/>
        <v/>
      </c>
    </row>
    <row r="25" spans="2:5">
      <c r="C25" s="80"/>
      <c r="D25" s="128"/>
    </row>
  </sheetData>
  <sheetProtection selectLockedCells="1"/>
  <conditionalFormatting sqref="C13:D13 D14:D24">
    <cfRule type="containsBlanks" priority="3">
      <formula>LEN(TRIM(C13))=0</formula>
    </cfRule>
  </conditionalFormatting>
  <conditionalFormatting sqref="C20:C21">
    <cfRule type="containsBlanks" priority="2">
      <formula>LEN(TRIM(C20))=0</formula>
    </cfRule>
  </conditionalFormatting>
  <conditionalFormatting sqref="D25">
    <cfRule type="containsBlanks" priority="1">
      <formula>LEN(TRIM(D25))=0</formula>
    </cfRule>
  </conditionalFormatting>
  <hyperlinks>
    <hyperlink ref="E20" r:id="rId1" xr:uid="{DF687246-8F2F-403B-B49B-2D8D9350497F}"/>
  </hyperlinks>
  <pageMargins left="0.70866141732283472" right="0.70866141732283472" top="0.74803149606299213" bottom="0.74803149606299213" header="0.31496062992125984" footer="0.31496062992125984"/>
  <pageSetup paperSize="9" scale="34"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81E17-42A8-45DE-859B-30AE0B62FFC4}">
  <sheetPr>
    <tabColor theme="7" tint="-0.499984740745262"/>
  </sheetPr>
  <dimension ref="A2:I28"/>
  <sheetViews>
    <sheetView workbookViewId="0">
      <pane xSplit="3" ySplit="5" topLeftCell="D6" activePane="bottomRight" state="frozen"/>
      <selection pane="bottomRight" activeCell="C8" sqref="C8"/>
      <selection pane="bottomLeft" activeCell="A6" sqref="A6"/>
      <selection pane="topRight" activeCell="D1" sqref="D1"/>
    </sheetView>
  </sheetViews>
  <sheetFormatPr defaultColWidth="9.28515625" defaultRowHeight="15"/>
  <cols>
    <col min="1" max="1" width="2" style="16" customWidth="1"/>
    <col min="2" max="2" width="13.28515625" style="16" customWidth="1"/>
    <col min="3" max="3" width="47.85546875" style="16" customWidth="1"/>
    <col min="4" max="4" width="17.5703125" style="16" customWidth="1"/>
    <col min="5" max="5" width="27.5703125" style="16" customWidth="1"/>
    <col min="6" max="6" width="20.140625" style="16" customWidth="1"/>
    <col min="7" max="7" width="18.140625" style="16" customWidth="1"/>
    <col min="8" max="8" width="59.28515625" style="16" customWidth="1"/>
    <col min="9" max="16384" width="9.28515625" style="16"/>
  </cols>
  <sheetData>
    <row r="2" spans="1:9" ht="30.4" customHeight="1">
      <c r="B2" s="35" t="s">
        <v>179</v>
      </c>
      <c r="C2" s="36"/>
      <c r="D2" s="36"/>
      <c r="E2" s="36"/>
      <c r="F2" s="36"/>
      <c r="G2" s="36"/>
      <c r="H2" s="37"/>
    </row>
    <row r="3" spans="1:9">
      <c r="B3" s="23"/>
      <c r="C3" s="23"/>
    </row>
    <row r="4" spans="1:9" s="14" customFormat="1" ht="18" customHeight="1">
      <c r="A4" s="26"/>
      <c r="B4" s="3" t="s">
        <v>55</v>
      </c>
      <c r="C4" s="113" t="str">
        <f>IFERROR(IF('Course outline'!$C$12=0,"",'Course outline'!$C$12),"")</f>
        <v/>
      </c>
      <c r="D4" s="8"/>
    </row>
    <row r="5" spans="1:9" s="14" customFormat="1" ht="18" customHeight="1">
      <c r="A5" s="26"/>
      <c r="B5" s="3" t="s">
        <v>94</v>
      </c>
      <c r="C5" s="113" t="str">
        <f>IFERROR(IF('Course outline'!$C$13=0,"",'Course outline'!$C$13),"")</f>
        <v/>
      </c>
      <c r="D5" s="8"/>
    </row>
    <row r="6" spans="1:9">
      <c r="B6" s="34"/>
      <c r="C6" s="34"/>
      <c r="D6" s="23"/>
      <c r="E6" s="23"/>
      <c r="F6" s="23"/>
      <c r="G6" s="23"/>
      <c r="H6" s="23"/>
    </row>
    <row r="7" spans="1:9" ht="45">
      <c r="A7" s="21"/>
      <c r="B7" s="25" t="s">
        <v>180</v>
      </c>
      <c r="C7" s="25" t="s">
        <v>181</v>
      </c>
      <c r="D7" s="25" t="s">
        <v>182</v>
      </c>
      <c r="E7" s="33" t="s">
        <v>183</v>
      </c>
      <c r="F7" s="33" t="s">
        <v>184</v>
      </c>
      <c r="G7" s="33" t="s">
        <v>185</v>
      </c>
      <c r="H7" s="25" t="s">
        <v>186</v>
      </c>
      <c r="I7" s="22"/>
    </row>
    <row r="8" spans="1:9" s="14" customFormat="1" ht="18" customHeight="1">
      <c r="A8" s="26"/>
      <c r="B8" s="114">
        <v>1</v>
      </c>
      <c r="C8" s="214"/>
      <c r="D8" s="215"/>
      <c r="E8" s="215"/>
      <c r="F8" s="213"/>
      <c r="G8" s="213"/>
      <c r="H8" s="215"/>
      <c r="I8" s="27"/>
    </row>
    <row r="9" spans="1:9" s="14" customFormat="1" ht="18" customHeight="1">
      <c r="A9" s="26"/>
      <c r="B9" s="114">
        <v>2</v>
      </c>
      <c r="C9" s="214"/>
      <c r="D9" s="215"/>
      <c r="E9" s="215"/>
      <c r="F9" s="213"/>
      <c r="G9" s="213"/>
      <c r="H9" s="215"/>
      <c r="I9" s="27"/>
    </row>
    <row r="10" spans="1:9" s="14" customFormat="1" ht="18" customHeight="1">
      <c r="A10" s="26"/>
      <c r="B10" s="114">
        <v>3</v>
      </c>
      <c r="C10" s="214"/>
      <c r="D10" s="215"/>
      <c r="E10" s="215"/>
      <c r="F10" s="213"/>
      <c r="G10" s="213"/>
      <c r="H10" s="215"/>
      <c r="I10" s="27"/>
    </row>
    <row r="11" spans="1:9" s="14" customFormat="1" ht="18" customHeight="1">
      <c r="A11" s="26"/>
      <c r="B11" s="114">
        <v>4</v>
      </c>
      <c r="C11" s="214"/>
      <c r="D11" s="215"/>
      <c r="E11" s="215"/>
      <c r="F11" s="213"/>
      <c r="G11" s="213"/>
      <c r="H11" s="215"/>
      <c r="I11" s="27"/>
    </row>
    <row r="12" spans="1:9" s="14" customFormat="1" ht="18" customHeight="1">
      <c r="A12" s="26"/>
      <c r="B12" s="114">
        <v>5</v>
      </c>
      <c r="C12" s="214"/>
      <c r="D12" s="215"/>
      <c r="E12" s="215"/>
      <c r="F12" s="213"/>
      <c r="G12" s="213"/>
      <c r="H12" s="215"/>
      <c r="I12" s="27"/>
    </row>
    <row r="13" spans="1:9" s="14" customFormat="1" ht="18" customHeight="1">
      <c r="A13" s="26"/>
      <c r="B13" s="114">
        <v>6</v>
      </c>
      <c r="C13" s="214"/>
      <c r="D13" s="215"/>
      <c r="E13" s="215"/>
      <c r="F13" s="213"/>
      <c r="G13" s="213"/>
      <c r="H13" s="215"/>
      <c r="I13" s="27"/>
    </row>
    <row r="14" spans="1:9" s="14" customFormat="1" ht="18" customHeight="1">
      <c r="A14" s="26"/>
      <c r="B14" s="114">
        <v>7</v>
      </c>
      <c r="C14" s="214"/>
      <c r="D14" s="215"/>
      <c r="E14" s="215"/>
      <c r="F14" s="213"/>
      <c r="G14" s="213"/>
      <c r="H14" s="215"/>
      <c r="I14" s="27"/>
    </row>
    <row r="15" spans="1:9" s="14" customFormat="1" ht="18" customHeight="1">
      <c r="A15" s="26"/>
      <c r="B15" s="114">
        <v>8</v>
      </c>
      <c r="C15" s="214"/>
      <c r="D15" s="215"/>
      <c r="E15" s="215"/>
      <c r="F15" s="213"/>
      <c r="G15" s="213"/>
      <c r="H15" s="215"/>
      <c r="I15" s="27"/>
    </row>
    <row r="16" spans="1:9" s="14" customFormat="1" ht="18" customHeight="1">
      <c r="A16" s="26"/>
      <c r="B16" s="114">
        <v>9</v>
      </c>
      <c r="C16" s="214"/>
      <c r="D16" s="215"/>
      <c r="E16" s="215"/>
      <c r="F16" s="213"/>
      <c r="G16" s="213"/>
      <c r="H16" s="215"/>
      <c r="I16" s="27"/>
    </row>
    <row r="17" spans="1:9" s="14" customFormat="1" ht="18" customHeight="1">
      <c r="A17" s="26"/>
      <c r="B17" s="114">
        <v>10</v>
      </c>
      <c r="C17" s="214"/>
      <c r="D17" s="215"/>
      <c r="E17" s="215"/>
      <c r="F17" s="213"/>
      <c r="G17" s="213"/>
      <c r="H17" s="215"/>
      <c r="I17" s="27"/>
    </row>
    <row r="18" spans="1:9" s="14" customFormat="1" ht="18" customHeight="1">
      <c r="A18" s="26"/>
      <c r="B18" s="114">
        <v>11</v>
      </c>
      <c r="C18" s="214"/>
      <c r="D18" s="215"/>
      <c r="E18" s="215"/>
      <c r="F18" s="213"/>
      <c r="G18" s="213"/>
      <c r="H18" s="215"/>
      <c r="I18" s="27"/>
    </row>
    <row r="19" spans="1:9" s="14" customFormat="1" ht="18" customHeight="1">
      <c r="A19" s="26"/>
      <c r="B19" s="114">
        <v>12</v>
      </c>
      <c r="C19" s="214"/>
      <c r="D19" s="215"/>
      <c r="E19" s="215"/>
      <c r="F19" s="213"/>
      <c r="G19" s="213"/>
      <c r="H19" s="215"/>
      <c r="I19" s="27"/>
    </row>
    <row r="20" spans="1:9" s="14" customFormat="1" ht="18" customHeight="1">
      <c r="A20" s="26"/>
      <c r="B20" s="114">
        <v>13</v>
      </c>
      <c r="C20" s="214"/>
      <c r="D20" s="215"/>
      <c r="E20" s="215"/>
      <c r="F20" s="213"/>
      <c r="G20" s="213"/>
      <c r="H20" s="215"/>
      <c r="I20" s="27"/>
    </row>
    <row r="21" spans="1:9" s="14" customFormat="1" ht="18" customHeight="1">
      <c r="A21" s="26"/>
      <c r="B21" s="114">
        <v>14</v>
      </c>
      <c r="C21" s="214"/>
      <c r="D21" s="215"/>
      <c r="E21" s="215"/>
      <c r="F21" s="213"/>
      <c r="G21" s="213"/>
      <c r="H21" s="215"/>
      <c r="I21" s="27"/>
    </row>
    <row r="22" spans="1:9" s="14" customFormat="1" ht="18" customHeight="1">
      <c r="A22" s="26"/>
      <c r="B22" s="114">
        <v>15</v>
      </c>
      <c r="C22" s="214"/>
      <c r="D22" s="215"/>
      <c r="E22" s="215"/>
      <c r="F22" s="213"/>
      <c r="G22" s="213"/>
      <c r="H22" s="215"/>
      <c r="I22" s="27"/>
    </row>
    <row r="23" spans="1:9" s="14" customFormat="1" ht="18" customHeight="1">
      <c r="A23" s="26"/>
      <c r="B23" s="114">
        <v>16</v>
      </c>
      <c r="C23" s="214"/>
      <c r="D23" s="215"/>
      <c r="E23" s="215"/>
      <c r="F23" s="213"/>
      <c r="G23" s="213"/>
      <c r="H23" s="215"/>
      <c r="I23" s="27"/>
    </row>
    <row r="24" spans="1:9" s="14" customFormat="1" ht="18" customHeight="1">
      <c r="A24" s="26"/>
      <c r="B24" s="114">
        <v>17</v>
      </c>
      <c r="C24" s="214"/>
      <c r="D24" s="215"/>
      <c r="E24" s="215"/>
      <c r="F24" s="213"/>
      <c r="G24" s="213"/>
      <c r="H24" s="215"/>
      <c r="I24" s="27"/>
    </row>
    <row r="25" spans="1:9" s="14" customFormat="1" ht="18" customHeight="1">
      <c r="A25" s="26"/>
      <c r="B25" s="114">
        <v>18</v>
      </c>
      <c r="C25" s="214"/>
      <c r="D25" s="215"/>
      <c r="E25" s="215"/>
      <c r="F25" s="213"/>
      <c r="G25" s="213"/>
      <c r="H25" s="215"/>
      <c r="I25" s="27"/>
    </row>
    <row r="26" spans="1:9" s="14" customFormat="1" ht="18" customHeight="1">
      <c r="A26" s="26"/>
      <c r="B26" s="114">
        <v>19</v>
      </c>
      <c r="C26" s="214"/>
      <c r="D26" s="215"/>
      <c r="E26" s="215"/>
      <c r="F26" s="213"/>
      <c r="G26" s="213"/>
      <c r="H26" s="215"/>
      <c r="I26" s="27"/>
    </row>
    <row r="27" spans="1:9" s="14" customFormat="1" ht="18" customHeight="1">
      <c r="A27" s="26"/>
      <c r="B27" s="114">
        <v>20</v>
      </c>
      <c r="C27" s="214"/>
      <c r="D27" s="215"/>
      <c r="E27" s="215"/>
      <c r="F27" s="213"/>
      <c r="G27" s="213"/>
      <c r="H27" s="215"/>
      <c r="I27" s="27"/>
    </row>
    <row r="28" spans="1:9">
      <c r="B28" s="24"/>
      <c r="C28" s="24"/>
      <c r="D28" s="24"/>
      <c r="E28" s="24"/>
      <c r="F28" s="24"/>
      <c r="G28" s="24"/>
      <c r="H28" s="24"/>
    </row>
  </sheetData>
  <sheetProtection algorithmName="SHA-512" hashValue="BSCCV6dx3/MjgcizxMFTlw6efmqBKUUjnjpfMOFNw6A6qOGv8GHJvICzV3seaYWLhgyq+iSKdjDws5V0jUQmjw==" saltValue="htgVWZJJ9mGaLOdWligFng==" spinCount="100000"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44AEE182F2B74D82B655543077DE54" ma:contentTypeVersion="21" ma:contentTypeDescription="Create a new document." ma:contentTypeScope="" ma:versionID="d452437469e567ecde5e1a856f11c0fb">
  <xsd:schema xmlns:xsd="http://www.w3.org/2001/XMLSchema" xmlns:xs="http://www.w3.org/2001/XMLSchema" xmlns:p="http://schemas.microsoft.com/office/2006/metadata/properties" xmlns:ns2="8eda8b78-9915-4258-8199-200555f5090b" xmlns:ns3="bab3b376-ad21-4123-813a-c3238702107c" targetNamespace="http://schemas.microsoft.com/office/2006/metadata/properties" ma:root="true" ma:fieldsID="fafd0d1b201f551cea8f8434fa9cbe97" ns2:_="" ns3:_="">
    <xsd:import namespace="8eda8b78-9915-4258-8199-200555f5090b"/>
    <xsd:import namespace="bab3b376-ad21-4123-813a-c323870210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Receiv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a8b78-9915-4258-8199-200555f50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Received" ma:index="25" nillable="true" ma:displayName="Received" ma:default="0" ma:description="Application received" ma:format="Dropdown" ma:internalName="Received">
      <xsd:simpleType>
        <xsd:restriction base="dms:Boolea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b3b376-ad21-4123-813a-c323870210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1448311-5a25-4289-8faa-749fc6d089a3}" ma:internalName="TaxCatchAll" ma:showField="CatchAllData" ma:web="bab3b376-ad21-4123-813a-c323870210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eda8b78-9915-4258-8199-200555f5090b">
      <Terms xmlns="http://schemas.microsoft.com/office/infopath/2007/PartnerControls"/>
    </lcf76f155ced4ddcb4097134ff3c332f>
    <TaxCatchAll xmlns="bab3b376-ad21-4123-813a-c3238702107c" xsi:nil="true"/>
    <Received xmlns="8eda8b78-9915-4258-8199-200555f5090b">false</Received>
  </documentManagement>
</p:properties>
</file>

<file path=customXml/itemProps1.xml><?xml version="1.0" encoding="utf-8"?>
<ds:datastoreItem xmlns:ds="http://schemas.openxmlformats.org/officeDocument/2006/customXml" ds:itemID="{F8FD2D8F-42DA-4A3D-8BE4-35C252249FCE}"/>
</file>

<file path=customXml/itemProps2.xml><?xml version="1.0" encoding="utf-8"?>
<ds:datastoreItem xmlns:ds="http://schemas.openxmlformats.org/officeDocument/2006/customXml" ds:itemID="{1EBCE7AE-CF5A-4F77-933F-DDD06D80DA37}"/>
</file>

<file path=customXml/itemProps3.xml><?xml version="1.0" encoding="utf-8"?>
<ds:datastoreItem xmlns:ds="http://schemas.openxmlformats.org/officeDocument/2006/customXml" ds:itemID="{73C52D07-B246-4DA7-A9B0-374FB8ABA2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Dawson</dc:creator>
  <cp:keywords/>
  <dc:description/>
  <cp:lastModifiedBy/>
  <cp:revision/>
  <dcterms:created xsi:type="dcterms:W3CDTF">2024-02-09T12:42:10Z</dcterms:created>
  <dcterms:modified xsi:type="dcterms:W3CDTF">2024-03-28T15:13:57Z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0x010100E944AEE182F2B74D82B655543077DE54</vt:lpwstr>
  </property>
  <property fmtid="{D5CDD505-2E9C-101B-9397-08002B2CF9AE}" pid="3" name="MediaServiceImageTags">
    <vt:lpwstr/>
  </property>
</Properties>
</file>